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3/Netissä julkaistut laskelmat/"/>
    </mc:Choice>
  </mc:AlternateContent>
  <xr:revisionPtr revIDLastSave="0" documentId="8_{6897FA97-1B74-43BD-B796-5E1E1886397F}" xr6:coauthVersionLast="47" xr6:coauthVersionMax="47" xr10:uidLastSave="{00000000-0000-0000-0000-000000000000}"/>
  <bookViews>
    <workbookView xWindow="-120" yWindow="-120" windowWidth="29040" windowHeight="15720" tabRatio="894" activeTab="1" xr2:uid="{00000000-000D-0000-FFFF-FFFF00000000}"/>
  </bookViews>
  <sheets>
    <sheet name="Information om materialet" sheetId="4" r:id="rId1"/>
    <sheet name="Statsandelar" sheetId="3" r:id="rId2"/>
    <sheet name="Statsandelar_€per_inv" sheetId="12" r:id="rId3"/>
    <sheet name="Hemkommunsersättningar" sheetId="5" r:id="rId4"/>
    <sheet name="Kostnader_som_överförs" sheetId="10" r:id="rId5"/>
    <sheet name="Kostnader_som_överförs2" sheetId="11" r:id="rId6"/>
    <sheet name="FM_spec_statsandelar_basservice" sheetId="13" r:id="rId7"/>
    <sheet name="SA för komm. basservice, spec." sheetId="9" state="hidden" r:id="rId8"/>
  </sheets>
  <externalReferences>
    <externalReference r:id="rId9"/>
  </externalReferences>
  <definedNames>
    <definedName name="_xlnm._FilterDatabase" localSheetId="6" hidden="1">FM_spec_statsandelar_basservice!$A$10:$Z$10</definedName>
    <definedName name="_xlnm._FilterDatabase" localSheetId="3" hidden="1">Hemkommunsersättningar!$A$10:$N$10</definedName>
    <definedName name="_xlnm._FilterDatabase" localSheetId="4" hidden="1">Kostnader_som_överförs!$A$15:$R$15</definedName>
    <definedName name="_xlnm._FilterDatabase" localSheetId="5" hidden="1">Kostnader_som_överförs2!$A$10:$AF$10</definedName>
    <definedName name="_xlnm._FilterDatabase" localSheetId="7" hidden="1">'SA för komm. basservice, spec.'!$A$10:$W$303</definedName>
    <definedName name="_xlnm._FilterDatabase" localSheetId="1" hidden="1">Statsandelar!$A$10:$AF$10</definedName>
    <definedName name="_xlnm._FilterDatabase" localSheetId="2" hidden="1">Statsandelar_€per_inv!$A$10:$AC$10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3" l="1"/>
  <c r="V303" i="13"/>
  <c r="X303" i="13" s="1"/>
  <c r="Y303" i="13" s="1"/>
  <c r="T303" i="13"/>
  <c r="J303" i="13"/>
  <c r="X302" i="13"/>
  <c r="Y302" i="13" s="1"/>
  <c r="V302" i="13"/>
  <c r="T302" i="13"/>
  <c r="J302" i="13"/>
  <c r="V301" i="13"/>
  <c r="X301" i="13" s="1"/>
  <c r="Y301" i="13" s="1"/>
  <c r="T301" i="13"/>
  <c r="J301" i="13"/>
  <c r="X300" i="13"/>
  <c r="Y300" i="13" s="1"/>
  <c r="V300" i="13"/>
  <c r="T300" i="13"/>
  <c r="J300" i="13"/>
  <c r="Y299" i="13"/>
  <c r="V299" i="13"/>
  <c r="X299" i="13" s="1"/>
  <c r="T299" i="13"/>
  <c r="J299" i="13"/>
  <c r="T298" i="13"/>
  <c r="V298" i="13" s="1"/>
  <c r="X298" i="13" s="1"/>
  <c r="Y298" i="13" s="1"/>
  <c r="J298" i="13"/>
  <c r="X297" i="13"/>
  <c r="Y297" i="13" s="1"/>
  <c r="V297" i="13"/>
  <c r="T297" i="13"/>
  <c r="J297" i="13"/>
  <c r="X296" i="13"/>
  <c r="Y296" i="13" s="1"/>
  <c r="T296" i="13"/>
  <c r="V296" i="13" s="1"/>
  <c r="J296" i="13"/>
  <c r="T295" i="13"/>
  <c r="V295" i="13" s="1"/>
  <c r="X295" i="13" s="1"/>
  <c r="Y295" i="13" s="1"/>
  <c r="J295" i="13"/>
  <c r="X294" i="13"/>
  <c r="Y294" i="13" s="1"/>
  <c r="V294" i="13"/>
  <c r="T294" i="13"/>
  <c r="J294" i="13"/>
  <c r="V293" i="13"/>
  <c r="X293" i="13" s="1"/>
  <c r="Y293" i="13" s="1"/>
  <c r="T293" i="13"/>
  <c r="J293" i="13"/>
  <c r="X292" i="13"/>
  <c r="Y292" i="13" s="1"/>
  <c r="V292" i="13"/>
  <c r="T292" i="13"/>
  <c r="J292" i="13"/>
  <c r="V291" i="13"/>
  <c r="X291" i="13" s="1"/>
  <c r="Y291" i="13" s="1"/>
  <c r="T291" i="13"/>
  <c r="J291" i="13"/>
  <c r="T290" i="13"/>
  <c r="V290" i="13" s="1"/>
  <c r="X290" i="13" s="1"/>
  <c r="Y290" i="13" s="1"/>
  <c r="J290" i="13"/>
  <c r="X289" i="13"/>
  <c r="Y289" i="13" s="1"/>
  <c r="V289" i="13"/>
  <c r="T289" i="13"/>
  <c r="J289" i="13"/>
  <c r="T288" i="13"/>
  <c r="V288" i="13" s="1"/>
  <c r="X288" i="13" s="1"/>
  <c r="Y288" i="13" s="1"/>
  <c r="J288" i="13"/>
  <c r="T287" i="13"/>
  <c r="V287" i="13" s="1"/>
  <c r="X287" i="13" s="1"/>
  <c r="Y287" i="13" s="1"/>
  <c r="J287" i="13"/>
  <c r="X286" i="13"/>
  <c r="Y286" i="13" s="1"/>
  <c r="V286" i="13"/>
  <c r="T286" i="13"/>
  <c r="J286" i="13"/>
  <c r="V285" i="13"/>
  <c r="X285" i="13" s="1"/>
  <c r="Y285" i="13" s="1"/>
  <c r="T285" i="13"/>
  <c r="J285" i="13"/>
  <c r="T284" i="13"/>
  <c r="V284" i="13" s="1"/>
  <c r="X284" i="13" s="1"/>
  <c r="Y284" i="13" s="1"/>
  <c r="J284" i="13"/>
  <c r="V283" i="13"/>
  <c r="X283" i="13" s="1"/>
  <c r="Y283" i="13" s="1"/>
  <c r="T283" i="13"/>
  <c r="J283" i="13"/>
  <c r="T282" i="13"/>
  <c r="V282" i="13" s="1"/>
  <c r="X282" i="13" s="1"/>
  <c r="Y282" i="13" s="1"/>
  <c r="J282" i="13"/>
  <c r="X281" i="13"/>
  <c r="Y281" i="13" s="1"/>
  <c r="V281" i="13"/>
  <c r="T281" i="13"/>
  <c r="J281" i="13"/>
  <c r="X280" i="13"/>
  <c r="Y280" i="13" s="1"/>
  <c r="T280" i="13"/>
  <c r="V280" i="13" s="1"/>
  <c r="J280" i="13"/>
  <c r="T279" i="13"/>
  <c r="V279" i="13" s="1"/>
  <c r="X279" i="13" s="1"/>
  <c r="Y279" i="13" s="1"/>
  <c r="J279" i="13"/>
  <c r="X278" i="13"/>
  <c r="Y278" i="13" s="1"/>
  <c r="V278" i="13"/>
  <c r="T278" i="13"/>
  <c r="J278" i="13"/>
  <c r="V277" i="13"/>
  <c r="X277" i="13" s="1"/>
  <c r="Y277" i="13" s="1"/>
  <c r="T277" i="13"/>
  <c r="J277" i="13"/>
  <c r="T276" i="13"/>
  <c r="V276" i="13" s="1"/>
  <c r="X276" i="13" s="1"/>
  <c r="Y276" i="13" s="1"/>
  <c r="J276" i="13"/>
  <c r="V275" i="13"/>
  <c r="X275" i="13" s="1"/>
  <c r="Y275" i="13" s="1"/>
  <c r="T275" i="13"/>
  <c r="J275" i="13"/>
  <c r="T274" i="13"/>
  <c r="V274" i="13" s="1"/>
  <c r="X274" i="13" s="1"/>
  <c r="Y274" i="13" s="1"/>
  <c r="J274" i="13"/>
  <c r="T273" i="13"/>
  <c r="V273" i="13" s="1"/>
  <c r="X273" i="13" s="1"/>
  <c r="Y273" i="13" s="1"/>
  <c r="J273" i="13"/>
  <c r="T272" i="13"/>
  <c r="V272" i="13" s="1"/>
  <c r="X272" i="13" s="1"/>
  <c r="Y272" i="13" s="1"/>
  <c r="J272" i="13"/>
  <c r="T271" i="13"/>
  <c r="V271" i="13" s="1"/>
  <c r="X271" i="13" s="1"/>
  <c r="Y271" i="13" s="1"/>
  <c r="J271" i="13"/>
  <c r="X270" i="13"/>
  <c r="Y270" i="13" s="1"/>
  <c r="V270" i="13"/>
  <c r="T270" i="13"/>
  <c r="J270" i="13"/>
  <c r="V269" i="13"/>
  <c r="X269" i="13" s="1"/>
  <c r="Y269" i="13" s="1"/>
  <c r="T269" i="13"/>
  <c r="J269" i="13"/>
  <c r="T268" i="13"/>
  <c r="V268" i="13" s="1"/>
  <c r="X268" i="13" s="1"/>
  <c r="Y268" i="13" s="1"/>
  <c r="J268" i="13"/>
  <c r="Y267" i="13"/>
  <c r="V267" i="13"/>
  <c r="X267" i="13" s="1"/>
  <c r="T267" i="13"/>
  <c r="J267" i="13"/>
  <c r="T266" i="13"/>
  <c r="V266" i="13" s="1"/>
  <c r="X266" i="13" s="1"/>
  <c r="Y266" i="13" s="1"/>
  <c r="J266" i="13"/>
  <c r="T265" i="13"/>
  <c r="V265" i="13" s="1"/>
  <c r="X265" i="13" s="1"/>
  <c r="Y265" i="13" s="1"/>
  <c r="J265" i="13"/>
  <c r="T264" i="13"/>
  <c r="V264" i="13" s="1"/>
  <c r="X264" i="13" s="1"/>
  <c r="Y264" i="13" s="1"/>
  <c r="J264" i="13"/>
  <c r="T263" i="13"/>
  <c r="V263" i="13" s="1"/>
  <c r="X263" i="13" s="1"/>
  <c r="Y263" i="13" s="1"/>
  <c r="J263" i="13"/>
  <c r="X262" i="13"/>
  <c r="Y262" i="13" s="1"/>
  <c r="V262" i="13"/>
  <c r="T262" i="13"/>
  <c r="J262" i="13"/>
  <c r="V261" i="13"/>
  <c r="X261" i="13" s="1"/>
  <c r="Y261" i="13" s="1"/>
  <c r="T261" i="13"/>
  <c r="J261" i="13"/>
  <c r="T260" i="13"/>
  <c r="V260" i="13" s="1"/>
  <c r="X260" i="13" s="1"/>
  <c r="Y260" i="13" s="1"/>
  <c r="J260" i="13"/>
  <c r="V259" i="13"/>
  <c r="X259" i="13" s="1"/>
  <c r="Y259" i="13" s="1"/>
  <c r="T259" i="13"/>
  <c r="J259" i="13"/>
  <c r="T258" i="13"/>
  <c r="V258" i="13" s="1"/>
  <c r="X258" i="13" s="1"/>
  <c r="Y258" i="13" s="1"/>
  <c r="J258" i="13"/>
  <c r="T257" i="13"/>
  <c r="V257" i="13" s="1"/>
  <c r="X257" i="13" s="1"/>
  <c r="Y257" i="13" s="1"/>
  <c r="J257" i="13"/>
  <c r="X256" i="13"/>
  <c r="Y256" i="13" s="1"/>
  <c r="T256" i="13"/>
  <c r="V256" i="13" s="1"/>
  <c r="J256" i="13"/>
  <c r="T255" i="13"/>
  <c r="V255" i="13" s="1"/>
  <c r="X255" i="13" s="1"/>
  <c r="Y255" i="13" s="1"/>
  <c r="J255" i="13"/>
  <c r="X254" i="13"/>
  <c r="Y254" i="13" s="1"/>
  <c r="V254" i="13"/>
  <c r="T254" i="13"/>
  <c r="J254" i="13"/>
  <c r="V253" i="13"/>
  <c r="X253" i="13" s="1"/>
  <c r="Y253" i="13" s="1"/>
  <c r="T253" i="13"/>
  <c r="J253" i="13"/>
  <c r="T252" i="13"/>
  <c r="V252" i="13" s="1"/>
  <c r="X252" i="13" s="1"/>
  <c r="Y252" i="13" s="1"/>
  <c r="J252" i="13"/>
  <c r="V251" i="13"/>
  <c r="X251" i="13" s="1"/>
  <c r="Y251" i="13" s="1"/>
  <c r="T251" i="13"/>
  <c r="J251" i="13"/>
  <c r="T250" i="13"/>
  <c r="V250" i="13" s="1"/>
  <c r="X250" i="13" s="1"/>
  <c r="Y250" i="13" s="1"/>
  <c r="J250" i="13"/>
  <c r="T249" i="13"/>
  <c r="V249" i="13" s="1"/>
  <c r="X249" i="13" s="1"/>
  <c r="Y249" i="13" s="1"/>
  <c r="J249" i="13"/>
  <c r="T248" i="13"/>
  <c r="V248" i="13" s="1"/>
  <c r="X248" i="13" s="1"/>
  <c r="Y248" i="13" s="1"/>
  <c r="J248" i="13"/>
  <c r="T247" i="13"/>
  <c r="V247" i="13" s="1"/>
  <c r="X247" i="13" s="1"/>
  <c r="Y247" i="13" s="1"/>
  <c r="J247" i="13"/>
  <c r="X246" i="13"/>
  <c r="Y246" i="13" s="1"/>
  <c r="V246" i="13"/>
  <c r="T246" i="13"/>
  <c r="J246" i="13"/>
  <c r="V245" i="13"/>
  <c r="X245" i="13" s="1"/>
  <c r="Y245" i="13" s="1"/>
  <c r="T245" i="13"/>
  <c r="J245" i="13"/>
  <c r="T244" i="13"/>
  <c r="V244" i="13" s="1"/>
  <c r="X244" i="13" s="1"/>
  <c r="Y244" i="13" s="1"/>
  <c r="J244" i="13"/>
  <c r="V243" i="13"/>
  <c r="X243" i="13" s="1"/>
  <c r="Y243" i="13" s="1"/>
  <c r="T243" i="13"/>
  <c r="J243" i="13"/>
  <c r="T242" i="13"/>
  <c r="V242" i="13" s="1"/>
  <c r="X242" i="13" s="1"/>
  <c r="Y242" i="13" s="1"/>
  <c r="J242" i="13"/>
  <c r="Y241" i="13"/>
  <c r="T241" i="13"/>
  <c r="V241" i="13" s="1"/>
  <c r="X241" i="13" s="1"/>
  <c r="J241" i="13"/>
  <c r="X240" i="13"/>
  <c r="Y240" i="13" s="1"/>
  <c r="T240" i="13"/>
  <c r="V240" i="13" s="1"/>
  <c r="J240" i="13"/>
  <c r="T239" i="13"/>
  <c r="V239" i="13" s="1"/>
  <c r="X239" i="13" s="1"/>
  <c r="Y239" i="13" s="1"/>
  <c r="J239" i="13"/>
  <c r="X238" i="13"/>
  <c r="Y238" i="13" s="1"/>
  <c r="V238" i="13"/>
  <c r="T238" i="13"/>
  <c r="J238" i="13"/>
  <c r="V237" i="13"/>
  <c r="X237" i="13" s="1"/>
  <c r="Y237" i="13" s="1"/>
  <c r="T237" i="13"/>
  <c r="J237" i="13"/>
  <c r="T236" i="13"/>
  <c r="V236" i="13" s="1"/>
  <c r="X236" i="13" s="1"/>
  <c r="Y236" i="13" s="1"/>
  <c r="J236" i="13"/>
  <c r="V235" i="13"/>
  <c r="X235" i="13" s="1"/>
  <c r="Y235" i="13" s="1"/>
  <c r="T235" i="13"/>
  <c r="J235" i="13"/>
  <c r="T234" i="13"/>
  <c r="V234" i="13" s="1"/>
  <c r="X234" i="13" s="1"/>
  <c r="Y234" i="13" s="1"/>
  <c r="J234" i="13"/>
  <c r="T233" i="13"/>
  <c r="V233" i="13" s="1"/>
  <c r="X233" i="13" s="1"/>
  <c r="Y233" i="13" s="1"/>
  <c r="J233" i="13"/>
  <c r="T232" i="13"/>
  <c r="V232" i="13" s="1"/>
  <c r="X232" i="13" s="1"/>
  <c r="Y232" i="13" s="1"/>
  <c r="J232" i="13"/>
  <c r="T231" i="13"/>
  <c r="V231" i="13" s="1"/>
  <c r="X231" i="13" s="1"/>
  <c r="Y231" i="13" s="1"/>
  <c r="J231" i="13"/>
  <c r="X230" i="13"/>
  <c r="Y230" i="13" s="1"/>
  <c r="V230" i="13"/>
  <c r="T230" i="13"/>
  <c r="J230" i="13"/>
  <c r="V229" i="13"/>
  <c r="X229" i="13" s="1"/>
  <c r="Y229" i="13" s="1"/>
  <c r="T229" i="13"/>
  <c r="J229" i="13"/>
  <c r="T228" i="13"/>
  <c r="V228" i="13" s="1"/>
  <c r="X228" i="13" s="1"/>
  <c r="Y228" i="13" s="1"/>
  <c r="J228" i="13"/>
  <c r="V227" i="13"/>
  <c r="X227" i="13" s="1"/>
  <c r="Y227" i="13" s="1"/>
  <c r="T227" i="13"/>
  <c r="J227" i="13"/>
  <c r="T226" i="13"/>
  <c r="V226" i="13" s="1"/>
  <c r="X226" i="13" s="1"/>
  <c r="Y226" i="13" s="1"/>
  <c r="J226" i="13"/>
  <c r="T225" i="13"/>
  <c r="V225" i="13" s="1"/>
  <c r="X225" i="13" s="1"/>
  <c r="Y225" i="13" s="1"/>
  <c r="J225" i="13"/>
  <c r="T224" i="13"/>
  <c r="V224" i="13" s="1"/>
  <c r="X224" i="13" s="1"/>
  <c r="Y224" i="13" s="1"/>
  <c r="J224" i="13"/>
  <c r="T223" i="13"/>
  <c r="V223" i="13" s="1"/>
  <c r="X223" i="13" s="1"/>
  <c r="Y223" i="13" s="1"/>
  <c r="J223" i="13"/>
  <c r="X222" i="13"/>
  <c r="Y222" i="13" s="1"/>
  <c r="V222" i="13"/>
  <c r="T222" i="13"/>
  <c r="J222" i="13"/>
  <c r="V221" i="13"/>
  <c r="X221" i="13" s="1"/>
  <c r="Y221" i="13" s="1"/>
  <c r="T221" i="13"/>
  <c r="J221" i="13"/>
  <c r="T220" i="13"/>
  <c r="V220" i="13" s="1"/>
  <c r="X220" i="13" s="1"/>
  <c r="Y220" i="13" s="1"/>
  <c r="J220" i="13"/>
  <c r="V219" i="13"/>
  <c r="X219" i="13" s="1"/>
  <c r="Y219" i="13" s="1"/>
  <c r="T219" i="13"/>
  <c r="J219" i="13"/>
  <c r="T218" i="13"/>
  <c r="V218" i="13" s="1"/>
  <c r="X218" i="13" s="1"/>
  <c r="Y218" i="13" s="1"/>
  <c r="J218" i="13"/>
  <c r="T217" i="13"/>
  <c r="V217" i="13" s="1"/>
  <c r="X217" i="13" s="1"/>
  <c r="Y217" i="13" s="1"/>
  <c r="J217" i="13"/>
  <c r="X216" i="13"/>
  <c r="Y216" i="13" s="1"/>
  <c r="T216" i="13"/>
  <c r="V216" i="13" s="1"/>
  <c r="J216" i="13"/>
  <c r="T215" i="13"/>
  <c r="V215" i="13" s="1"/>
  <c r="X215" i="13" s="1"/>
  <c r="Y215" i="13" s="1"/>
  <c r="J215" i="13"/>
  <c r="X214" i="13"/>
  <c r="Y214" i="13" s="1"/>
  <c r="V214" i="13"/>
  <c r="T214" i="13"/>
  <c r="J214" i="13"/>
  <c r="V213" i="13"/>
  <c r="X213" i="13" s="1"/>
  <c r="Y213" i="13" s="1"/>
  <c r="T213" i="13"/>
  <c r="J213" i="13"/>
  <c r="T212" i="13"/>
  <c r="V212" i="13" s="1"/>
  <c r="X212" i="13" s="1"/>
  <c r="Y212" i="13" s="1"/>
  <c r="J212" i="13"/>
  <c r="V211" i="13"/>
  <c r="X211" i="13" s="1"/>
  <c r="Y211" i="13" s="1"/>
  <c r="T211" i="13"/>
  <c r="J211" i="13"/>
  <c r="T210" i="13"/>
  <c r="V210" i="13" s="1"/>
  <c r="X210" i="13" s="1"/>
  <c r="Y210" i="13" s="1"/>
  <c r="J210" i="13"/>
  <c r="T209" i="13"/>
  <c r="V209" i="13" s="1"/>
  <c r="X209" i="13" s="1"/>
  <c r="Y209" i="13" s="1"/>
  <c r="J209" i="13"/>
  <c r="T208" i="13"/>
  <c r="V208" i="13" s="1"/>
  <c r="X208" i="13" s="1"/>
  <c r="Y208" i="13" s="1"/>
  <c r="J208" i="13"/>
  <c r="T207" i="13"/>
  <c r="V207" i="13" s="1"/>
  <c r="X207" i="13" s="1"/>
  <c r="Y207" i="13" s="1"/>
  <c r="J207" i="13"/>
  <c r="X206" i="13"/>
  <c r="Y206" i="13" s="1"/>
  <c r="V206" i="13"/>
  <c r="T206" i="13"/>
  <c r="J206" i="13"/>
  <c r="V205" i="13"/>
  <c r="X205" i="13" s="1"/>
  <c r="Y205" i="13" s="1"/>
  <c r="T205" i="13"/>
  <c r="J205" i="13"/>
  <c r="T204" i="13"/>
  <c r="V204" i="13" s="1"/>
  <c r="X204" i="13" s="1"/>
  <c r="Y204" i="13" s="1"/>
  <c r="J204" i="13"/>
  <c r="V203" i="13"/>
  <c r="X203" i="13" s="1"/>
  <c r="Y203" i="13" s="1"/>
  <c r="T203" i="13"/>
  <c r="J203" i="13"/>
  <c r="T202" i="13"/>
  <c r="V202" i="13" s="1"/>
  <c r="X202" i="13" s="1"/>
  <c r="Y202" i="13" s="1"/>
  <c r="J202" i="13"/>
  <c r="T201" i="13"/>
  <c r="V201" i="13" s="1"/>
  <c r="X201" i="13" s="1"/>
  <c r="Y201" i="13" s="1"/>
  <c r="J201" i="13"/>
  <c r="T200" i="13"/>
  <c r="V200" i="13" s="1"/>
  <c r="X200" i="13" s="1"/>
  <c r="Y200" i="13" s="1"/>
  <c r="J200" i="13"/>
  <c r="X199" i="13"/>
  <c r="Y199" i="13" s="1"/>
  <c r="V199" i="13"/>
  <c r="T199" i="13"/>
  <c r="J199" i="13"/>
  <c r="X198" i="13"/>
  <c r="Y198" i="13" s="1"/>
  <c r="V198" i="13"/>
  <c r="T198" i="13"/>
  <c r="J198" i="13"/>
  <c r="V197" i="13"/>
  <c r="X197" i="13" s="1"/>
  <c r="Y197" i="13" s="1"/>
  <c r="T197" i="13"/>
  <c r="J197" i="13"/>
  <c r="V196" i="13"/>
  <c r="X196" i="13" s="1"/>
  <c r="Y196" i="13" s="1"/>
  <c r="T196" i="13"/>
  <c r="J196" i="13"/>
  <c r="V195" i="13"/>
  <c r="X195" i="13" s="1"/>
  <c r="Y195" i="13" s="1"/>
  <c r="T195" i="13"/>
  <c r="J195" i="13"/>
  <c r="T194" i="13"/>
  <c r="V194" i="13" s="1"/>
  <c r="X194" i="13" s="1"/>
  <c r="Y194" i="13" s="1"/>
  <c r="J194" i="13"/>
  <c r="T193" i="13"/>
  <c r="V193" i="13" s="1"/>
  <c r="X193" i="13" s="1"/>
  <c r="Y193" i="13" s="1"/>
  <c r="J193" i="13"/>
  <c r="X192" i="13"/>
  <c r="Y192" i="13" s="1"/>
  <c r="T192" i="13"/>
  <c r="V192" i="13" s="1"/>
  <c r="J192" i="13"/>
  <c r="T191" i="13"/>
  <c r="V191" i="13" s="1"/>
  <c r="X191" i="13" s="1"/>
  <c r="Y191" i="13" s="1"/>
  <c r="J191" i="13"/>
  <c r="X190" i="13"/>
  <c r="Y190" i="13" s="1"/>
  <c r="V190" i="13"/>
  <c r="T190" i="13"/>
  <c r="J190" i="13"/>
  <c r="V189" i="13"/>
  <c r="X189" i="13" s="1"/>
  <c r="Y189" i="13" s="1"/>
  <c r="T189" i="13"/>
  <c r="J189" i="13"/>
  <c r="T188" i="13"/>
  <c r="V188" i="13" s="1"/>
  <c r="X188" i="13" s="1"/>
  <c r="Y188" i="13" s="1"/>
  <c r="J188" i="13"/>
  <c r="V187" i="13"/>
  <c r="X187" i="13" s="1"/>
  <c r="Y187" i="13" s="1"/>
  <c r="T187" i="13"/>
  <c r="J187" i="13"/>
  <c r="T186" i="13"/>
  <c r="V186" i="13" s="1"/>
  <c r="X186" i="13" s="1"/>
  <c r="Y186" i="13" s="1"/>
  <c r="J186" i="13"/>
  <c r="T185" i="13"/>
  <c r="V185" i="13" s="1"/>
  <c r="X185" i="13" s="1"/>
  <c r="Y185" i="13" s="1"/>
  <c r="J185" i="13"/>
  <c r="T184" i="13"/>
  <c r="V184" i="13" s="1"/>
  <c r="X184" i="13" s="1"/>
  <c r="Y184" i="13" s="1"/>
  <c r="J184" i="13"/>
  <c r="V183" i="13"/>
  <c r="X183" i="13" s="1"/>
  <c r="Y183" i="13" s="1"/>
  <c r="T183" i="13"/>
  <c r="J183" i="13"/>
  <c r="X182" i="13"/>
  <c r="Y182" i="13" s="1"/>
  <c r="V182" i="13"/>
  <c r="T182" i="13"/>
  <c r="J182" i="13"/>
  <c r="V181" i="13"/>
  <c r="X181" i="13" s="1"/>
  <c r="Y181" i="13" s="1"/>
  <c r="T181" i="13"/>
  <c r="J181" i="13"/>
  <c r="T180" i="13"/>
  <c r="V180" i="13" s="1"/>
  <c r="X180" i="13" s="1"/>
  <c r="Y180" i="13" s="1"/>
  <c r="J180" i="13"/>
  <c r="V179" i="13"/>
  <c r="X179" i="13" s="1"/>
  <c r="Y179" i="13" s="1"/>
  <c r="T179" i="13"/>
  <c r="J179" i="13"/>
  <c r="T178" i="13"/>
  <c r="V178" i="13" s="1"/>
  <c r="X178" i="13" s="1"/>
  <c r="Y178" i="13" s="1"/>
  <c r="J178" i="13"/>
  <c r="T177" i="13"/>
  <c r="V177" i="13" s="1"/>
  <c r="X177" i="13" s="1"/>
  <c r="Y177" i="13" s="1"/>
  <c r="J177" i="13"/>
  <c r="T176" i="13"/>
  <c r="V176" i="13" s="1"/>
  <c r="X176" i="13" s="1"/>
  <c r="Y176" i="13" s="1"/>
  <c r="J176" i="13"/>
  <c r="T175" i="13"/>
  <c r="V175" i="13" s="1"/>
  <c r="X175" i="13" s="1"/>
  <c r="Y175" i="13" s="1"/>
  <c r="J175" i="13"/>
  <c r="X174" i="13"/>
  <c r="Y174" i="13" s="1"/>
  <c r="V174" i="13"/>
  <c r="T174" i="13"/>
  <c r="J174" i="13"/>
  <c r="V173" i="13"/>
  <c r="X173" i="13" s="1"/>
  <c r="Y173" i="13" s="1"/>
  <c r="T173" i="13"/>
  <c r="J173" i="13"/>
  <c r="T172" i="13"/>
  <c r="V172" i="13" s="1"/>
  <c r="X172" i="13" s="1"/>
  <c r="Y172" i="13" s="1"/>
  <c r="J172" i="13"/>
  <c r="V171" i="13"/>
  <c r="X171" i="13" s="1"/>
  <c r="Y171" i="13" s="1"/>
  <c r="T171" i="13"/>
  <c r="J171" i="13"/>
  <c r="T170" i="13"/>
  <c r="V170" i="13" s="1"/>
  <c r="X170" i="13" s="1"/>
  <c r="Y170" i="13" s="1"/>
  <c r="J170" i="13"/>
  <c r="T169" i="13"/>
  <c r="V169" i="13" s="1"/>
  <c r="X169" i="13" s="1"/>
  <c r="Y169" i="13" s="1"/>
  <c r="J169" i="13"/>
  <c r="T168" i="13"/>
  <c r="V168" i="13" s="1"/>
  <c r="X168" i="13" s="1"/>
  <c r="Y168" i="13" s="1"/>
  <c r="J168" i="13"/>
  <c r="T167" i="13"/>
  <c r="V167" i="13" s="1"/>
  <c r="X167" i="13" s="1"/>
  <c r="Y167" i="13" s="1"/>
  <c r="J167" i="13"/>
  <c r="X166" i="13"/>
  <c r="Y166" i="13" s="1"/>
  <c r="V166" i="13"/>
  <c r="T166" i="13"/>
  <c r="J166" i="13"/>
  <c r="V165" i="13"/>
  <c r="X165" i="13" s="1"/>
  <c r="Y165" i="13" s="1"/>
  <c r="T165" i="13"/>
  <c r="J165" i="13"/>
  <c r="T164" i="13"/>
  <c r="V164" i="13" s="1"/>
  <c r="X164" i="13" s="1"/>
  <c r="Y164" i="13" s="1"/>
  <c r="J164" i="13"/>
  <c r="V163" i="13"/>
  <c r="X163" i="13" s="1"/>
  <c r="Y163" i="13" s="1"/>
  <c r="T163" i="13"/>
  <c r="J163" i="13"/>
  <c r="T162" i="13"/>
  <c r="V162" i="13" s="1"/>
  <c r="X162" i="13" s="1"/>
  <c r="Y162" i="13" s="1"/>
  <c r="J162" i="13"/>
  <c r="T161" i="13"/>
  <c r="V161" i="13" s="1"/>
  <c r="X161" i="13" s="1"/>
  <c r="Y161" i="13" s="1"/>
  <c r="J161" i="13"/>
  <c r="X160" i="13"/>
  <c r="Y160" i="13" s="1"/>
  <c r="T160" i="13"/>
  <c r="V160" i="13" s="1"/>
  <c r="J160" i="13"/>
  <c r="T159" i="13"/>
  <c r="V159" i="13" s="1"/>
  <c r="X159" i="13" s="1"/>
  <c r="Y159" i="13" s="1"/>
  <c r="J159" i="13"/>
  <c r="X158" i="13"/>
  <c r="Y158" i="13" s="1"/>
  <c r="V158" i="13"/>
  <c r="T158" i="13"/>
  <c r="J158" i="13"/>
  <c r="V157" i="13"/>
  <c r="X157" i="13" s="1"/>
  <c r="Y157" i="13" s="1"/>
  <c r="T157" i="13"/>
  <c r="J157" i="13"/>
  <c r="T156" i="13"/>
  <c r="V156" i="13" s="1"/>
  <c r="X156" i="13" s="1"/>
  <c r="Y156" i="13" s="1"/>
  <c r="J156" i="13"/>
  <c r="V155" i="13"/>
  <c r="X155" i="13" s="1"/>
  <c r="Y155" i="13" s="1"/>
  <c r="T155" i="13"/>
  <c r="J155" i="13"/>
  <c r="V154" i="13"/>
  <c r="X154" i="13" s="1"/>
  <c r="Y154" i="13" s="1"/>
  <c r="T154" i="13"/>
  <c r="J154" i="13"/>
  <c r="Y153" i="13"/>
  <c r="T153" i="13"/>
  <c r="V153" i="13" s="1"/>
  <c r="X153" i="13" s="1"/>
  <c r="J153" i="13"/>
  <c r="T152" i="13"/>
  <c r="V152" i="13" s="1"/>
  <c r="X152" i="13" s="1"/>
  <c r="Y152" i="13" s="1"/>
  <c r="J152" i="13"/>
  <c r="T151" i="13"/>
  <c r="V151" i="13" s="1"/>
  <c r="X151" i="13" s="1"/>
  <c r="Y151" i="13" s="1"/>
  <c r="J151" i="13"/>
  <c r="X150" i="13"/>
  <c r="Y150" i="13" s="1"/>
  <c r="V150" i="13"/>
  <c r="T150" i="13"/>
  <c r="J150" i="13"/>
  <c r="X149" i="13"/>
  <c r="Y149" i="13" s="1"/>
  <c r="V149" i="13"/>
  <c r="T149" i="13"/>
  <c r="J149" i="13"/>
  <c r="T148" i="13"/>
  <c r="V148" i="13" s="1"/>
  <c r="X148" i="13" s="1"/>
  <c r="Y148" i="13" s="1"/>
  <c r="J148" i="13"/>
  <c r="V147" i="13"/>
  <c r="X147" i="13" s="1"/>
  <c r="Y147" i="13" s="1"/>
  <c r="T147" i="13"/>
  <c r="J147" i="13"/>
  <c r="T146" i="13"/>
  <c r="V146" i="13" s="1"/>
  <c r="X146" i="13" s="1"/>
  <c r="Y146" i="13" s="1"/>
  <c r="J146" i="13"/>
  <c r="Y145" i="13"/>
  <c r="T145" i="13"/>
  <c r="V145" i="13" s="1"/>
  <c r="X145" i="13" s="1"/>
  <c r="J145" i="13"/>
  <c r="T144" i="13"/>
  <c r="V144" i="13" s="1"/>
  <c r="X144" i="13" s="1"/>
  <c r="Y144" i="13" s="1"/>
  <c r="J144" i="13"/>
  <c r="T143" i="13"/>
  <c r="V143" i="13" s="1"/>
  <c r="X143" i="13" s="1"/>
  <c r="Y143" i="13" s="1"/>
  <c r="J143" i="13"/>
  <c r="X142" i="13"/>
  <c r="Y142" i="13" s="1"/>
  <c r="V142" i="13"/>
  <c r="T142" i="13"/>
  <c r="J142" i="13"/>
  <c r="V141" i="13"/>
  <c r="X141" i="13" s="1"/>
  <c r="Y141" i="13" s="1"/>
  <c r="T141" i="13"/>
  <c r="J141" i="13"/>
  <c r="T140" i="13"/>
  <c r="V140" i="13" s="1"/>
  <c r="X140" i="13" s="1"/>
  <c r="Y140" i="13" s="1"/>
  <c r="J140" i="13"/>
  <c r="Y139" i="13"/>
  <c r="V139" i="13"/>
  <c r="X139" i="13" s="1"/>
  <c r="T139" i="13"/>
  <c r="J139" i="13"/>
  <c r="T138" i="13"/>
  <c r="V138" i="13" s="1"/>
  <c r="X138" i="13" s="1"/>
  <c r="Y138" i="13" s="1"/>
  <c r="J138" i="13"/>
  <c r="T137" i="13"/>
  <c r="V137" i="13" s="1"/>
  <c r="X137" i="13" s="1"/>
  <c r="Y137" i="13" s="1"/>
  <c r="J137" i="13"/>
  <c r="X136" i="13"/>
  <c r="Y136" i="13" s="1"/>
  <c r="T136" i="13"/>
  <c r="V136" i="13" s="1"/>
  <c r="J136" i="13"/>
  <c r="T135" i="13"/>
  <c r="V135" i="13" s="1"/>
  <c r="X135" i="13" s="1"/>
  <c r="Y135" i="13" s="1"/>
  <c r="J135" i="13"/>
  <c r="X134" i="13"/>
  <c r="Y134" i="13" s="1"/>
  <c r="V134" i="13"/>
  <c r="T134" i="13"/>
  <c r="J134" i="13"/>
  <c r="V133" i="13"/>
  <c r="X133" i="13" s="1"/>
  <c r="Y133" i="13" s="1"/>
  <c r="T133" i="13"/>
  <c r="J133" i="13"/>
  <c r="T132" i="13"/>
  <c r="V132" i="13" s="1"/>
  <c r="X132" i="13" s="1"/>
  <c r="Y132" i="13" s="1"/>
  <c r="J132" i="13"/>
  <c r="V131" i="13"/>
  <c r="X131" i="13" s="1"/>
  <c r="Y131" i="13" s="1"/>
  <c r="T131" i="13"/>
  <c r="J131" i="13"/>
  <c r="T130" i="13"/>
  <c r="V130" i="13" s="1"/>
  <c r="X130" i="13" s="1"/>
  <c r="Y130" i="13" s="1"/>
  <c r="J130" i="13"/>
  <c r="T129" i="13"/>
  <c r="V129" i="13" s="1"/>
  <c r="X129" i="13" s="1"/>
  <c r="Y129" i="13" s="1"/>
  <c r="J129" i="13"/>
  <c r="T128" i="13"/>
  <c r="V128" i="13" s="1"/>
  <c r="X128" i="13" s="1"/>
  <c r="Y128" i="13" s="1"/>
  <c r="J128" i="13"/>
  <c r="T127" i="13"/>
  <c r="V127" i="13" s="1"/>
  <c r="X127" i="13" s="1"/>
  <c r="Y127" i="13" s="1"/>
  <c r="J127" i="13"/>
  <c r="X126" i="13"/>
  <c r="Y126" i="13" s="1"/>
  <c r="V126" i="13"/>
  <c r="T126" i="13"/>
  <c r="J126" i="13"/>
  <c r="X125" i="13"/>
  <c r="Y125" i="13" s="1"/>
  <c r="V125" i="13"/>
  <c r="T125" i="13"/>
  <c r="J125" i="13"/>
  <c r="T124" i="13"/>
  <c r="V124" i="13" s="1"/>
  <c r="X124" i="13" s="1"/>
  <c r="Y124" i="13" s="1"/>
  <c r="J124" i="13"/>
  <c r="V123" i="13"/>
  <c r="X123" i="13" s="1"/>
  <c r="Y123" i="13" s="1"/>
  <c r="T123" i="13"/>
  <c r="J123" i="13"/>
  <c r="V122" i="13"/>
  <c r="X122" i="13" s="1"/>
  <c r="Y122" i="13" s="1"/>
  <c r="T122" i="13"/>
  <c r="J122" i="13"/>
  <c r="Y121" i="13"/>
  <c r="T121" i="13"/>
  <c r="V121" i="13" s="1"/>
  <c r="X121" i="13" s="1"/>
  <c r="J121" i="13"/>
  <c r="T120" i="13"/>
  <c r="V120" i="13" s="1"/>
  <c r="X120" i="13" s="1"/>
  <c r="Y120" i="13" s="1"/>
  <c r="J120" i="13"/>
  <c r="T119" i="13"/>
  <c r="V119" i="13" s="1"/>
  <c r="X119" i="13" s="1"/>
  <c r="Y119" i="13" s="1"/>
  <c r="J119" i="13"/>
  <c r="X118" i="13"/>
  <c r="Y118" i="13" s="1"/>
  <c r="V118" i="13"/>
  <c r="T118" i="13"/>
  <c r="J118" i="13"/>
  <c r="X117" i="13"/>
  <c r="Y117" i="13" s="1"/>
  <c r="V117" i="13"/>
  <c r="T117" i="13"/>
  <c r="J117" i="13"/>
  <c r="T116" i="13"/>
  <c r="V116" i="13" s="1"/>
  <c r="X116" i="13" s="1"/>
  <c r="Y116" i="13" s="1"/>
  <c r="J116" i="13"/>
  <c r="V115" i="13"/>
  <c r="X115" i="13" s="1"/>
  <c r="Y115" i="13" s="1"/>
  <c r="T115" i="13"/>
  <c r="J115" i="13"/>
  <c r="T114" i="13"/>
  <c r="V114" i="13" s="1"/>
  <c r="X114" i="13" s="1"/>
  <c r="Y114" i="13" s="1"/>
  <c r="J114" i="13"/>
  <c r="T113" i="13"/>
  <c r="V113" i="13" s="1"/>
  <c r="X113" i="13" s="1"/>
  <c r="Y113" i="13" s="1"/>
  <c r="J113" i="13"/>
  <c r="T112" i="13"/>
  <c r="V112" i="13" s="1"/>
  <c r="X112" i="13" s="1"/>
  <c r="Y112" i="13" s="1"/>
  <c r="J112" i="13"/>
  <c r="T111" i="13"/>
  <c r="V111" i="13" s="1"/>
  <c r="X111" i="13" s="1"/>
  <c r="Y111" i="13" s="1"/>
  <c r="J111" i="13"/>
  <c r="X110" i="13"/>
  <c r="Y110" i="13" s="1"/>
  <c r="V110" i="13"/>
  <c r="T110" i="13"/>
  <c r="J110" i="13"/>
  <c r="V109" i="13"/>
  <c r="X109" i="13" s="1"/>
  <c r="Y109" i="13" s="1"/>
  <c r="T109" i="13"/>
  <c r="J109" i="13"/>
  <c r="T108" i="13"/>
  <c r="V108" i="13" s="1"/>
  <c r="X108" i="13" s="1"/>
  <c r="Y108" i="13" s="1"/>
  <c r="J108" i="13"/>
  <c r="V107" i="13"/>
  <c r="X107" i="13" s="1"/>
  <c r="Y107" i="13" s="1"/>
  <c r="T107" i="13"/>
  <c r="J107" i="13"/>
  <c r="T106" i="13"/>
  <c r="V106" i="13" s="1"/>
  <c r="X106" i="13" s="1"/>
  <c r="Y106" i="13" s="1"/>
  <c r="J106" i="13"/>
  <c r="T105" i="13"/>
  <c r="V105" i="13" s="1"/>
  <c r="X105" i="13" s="1"/>
  <c r="Y105" i="13" s="1"/>
  <c r="J105" i="13"/>
  <c r="X104" i="13"/>
  <c r="Y104" i="13" s="1"/>
  <c r="T104" i="13"/>
  <c r="V104" i="13" s="1"/>
  <c r="J104" i="13"/>
  <c r="T103" i="13"/>
  <c r="V103" i="13" s="1"/>
  <c r="X103" i="13" s="1"/>
  <c r="Y103" i="13" s="1"/>
  <c r="J103" i="13"/>
  <c r="X102" i="13"/>
  <c r="Y102" i="13" s="1"/>
  <c r="T102" i="13"/>
  <c r="V102" i="13" s="1"/>
  <c r="J102" i="13"/>
  <c r="X101" i="13"/>
  <c r="Y101" i="13" s="1"/>
  <c r="V101" i="13"/>
  <c r="T101" i="13"/>
  <c r="J101" i="13"/>
  <c r="T100" i="13"/>
  <c r="V100" i="13" s="1"/>
  <c r="X100" i="13" s="1"/>
  <c r="Y100" i="13" s="1"/>
  <c r="J100" i="13"/>
  <c r="V99" i="13"/>
  <c r="X99" i="13" s="1"/>
  <c r="Y99" i="13" s="1"/>
  <c r="T99" i="13"/>
  <c r="J99" i="13"/>
  <c r="T98" i="13"/>
  <c r="V98" i="13" s="1"/>
  <c r="X98" i="13" s="1"/>
  <c r="Y98" i="13" s="1"/>
  <c r="J98" i="13"/>
  <c r="Y97" i="13"/>
  <c r="T97" i="13"/>
  <c r="V97" i="13" s="1"/>
  <c r="X97" i="13" s="1"/>
  <c r="J97" i="13"/>
  <c r="T96" i="13"/>
  <c r="V96" i="13" s="1"/>
  <c r="X96" i="13" s="1"/>
  <c r="Y96" i="13" s="1"/>
  <c r="J96" i="13"/>
  <c r="T95" i="13"/>
  <c r="V95" i="13" s="1"/>
  <c r="X95" i="13" s="1"/>
  <c r="Y95" i="13" s="1"/>
  <c r="J95" i="13"/>
  <c r="T94" i="13"/>
  <c r="V94" i="13" s="1"/>
  <c r="X94" i="13" s="1"/>
  <c r="Y94" i="13" s="1"/>
  <c r="J94" i="13"/>
  <c r="V93" i="13"/>
  <c r="X93" i="13" s="1"/>
  <c r="Y93" i="13" s="1"/>
  <c r="T93" i="13"/>
  <c r="J93" i="13"/>
  <c r="T92" i="13"/>
  <c r="V92" i="13" s="1"/>
  <c r="X92" i="13" s="1"/>
  <c r="Y92" i="13" s="1"/>
  <c r="J92" i="13"/>
  <c r="V91" i="13"/>
  <c r="X91" i="13" s="1"/>
  <c r="Y91" i="13" s="1"/>
  <c r="T91" i="13"/>
  <c r="J91" i="13"/>
  <c r="V90" i="13"/>
  <c r="X90" i="13" s="1"/>
  <c r="Y90" i="13" s="1"/>
  <c r="T90" i="13"/>
  <c r="J90" i="13"/>
  <c r="T89" i="13"/>
  <c r="V89" i="13" s="1"/>
  <c r="X89" i="13" s="1"/>
  <c r="Y89" i="13" s="1"/>
  <c r="J89" i="13"/>
  <c r="T88" i="13"/>
  <c r="V88" i="13" s="1"/>
  <c r="X88" i="13" s="1"/>
  <c r="Y88" i="13" s="1"/>
  <c r="J88" i="13"/>
  <c r="T87" i="13"/>
  <c r="V87" i="13" s="1"/>
  <c r="X87" i="13" s="1"/>
  <c r="Y87" i="13" s="1"/>
  <c r="J87" i="13"/>
  <c r="T86" i="13"/>
  <c r="V86" i="13" s="1"/>
  <c r="X86" i="13" s="1"/>
  <c r="Y86" i="13" s="1"/>
  <c r="J86" i="13"/>
  <c r="V85" i="13"/>
  <c r="X85" i="13" s="1"/>
  <c r="Y85" i="13" s="1"/>
  <c r="T85" i="13"/>
  <c r="J85" i="13"/>
  <c r="T84" i="13"/>
  <c r="V84" i="13" s="1"/>
  <c r="X84" i="13" s="1"/>
  <c r="Y84" i="13" s="1"/>
  <c r="J84" i="13"/>
  <c r="V83" i="13"/>
  <c r="X83" i="13" s="1"/>
  <c r="Y83" i="13" s="1"/>
  <c r="T83" i="13"/>
  <c r="J83" i="13"/>
  <c r="T82" i="13"/>
  <c r="V82" i="13" s="1"/>
  <c r="X82" i="13" s="1"/>
  <c r="Y82" i="13" s="1"/>
  <c r="J82" i="13"/>
  <c r="V81" i="13"/>
  <c r="X81" i="13" s="1"/>
  <c r="Y81" i="13" s="1"/>
  <c r="T81" i="13"/>
  <c r="J81" i="13"/>
  <c r="T80" i="13"/>
  <c r="V80" i="13" s="1"/>
  <c r="X80" i="13" s="1"/>
  <c r="Y80" i="13" s="1"/>
  <c r="J80" i="13"/>
  <c r="T79" i="13"/>
  <c r="V79" i="13" s="1"/>
  <c r="X79" i="13" s="1"/>
  <c r="Y79" i="13" s="1"/>
  <c r="J79" i="13"/>
  <c r="T78" i="13"/>
  <c r="V78" i="13" s="1"/>
  <c r="X78" i="13" s="1"/>
  <c r="Y78" i="13" s="1"/>
  <c r="J78" i="13"/>
  <c r="V77" i="13"/>
  <c r="X77" i="13" s="1"/>
  <c r="Y77" i="13" s="1"/>
  <c r="T77" i="13"/>
  <c r="J77" i="13"/>
  <c r="T76" i="13"/>
  <c r="V76" i="13" s="1"/>
  <c r="X76" i="13" s="1"/>
  <c r="Y76" i="13" s="1"/>
  <c r="J76" i="13"/>
  <c r="T75" i="13"/>
  <c r="V75" i="13" s="1"/>
  <c r="X75" i="13" s="1"/>
  <c r="Y75" i="13" s="1"/>
  <c r="J75" i="13"/>
  <c r="T74" i="13"/>
  <c r="V74" i="13" s="1"/>
  <c r="X74" i="13" s="1"/>
  <c r="Y74" i="13" s="1"/>
  <c r="J74" i="13"/>
  <c r="T73" i="13"/>
  <c r="V73" i="13" s="1"/>
  <c r="X73" i="13" s="1"/>
  <c r="Y73" i="13" s="1"/>
  <c r="J73" i="13"/>
  <c r="T72" i="13"/>
  <c r="V72" i="13" s="1"/>
  <c r="X72" i="13" s="1"/>
  <c r="Y72" i="13" s="1"/>
  <c r="J72" i="13"/>
  <c r="V71" i="13"/>
  <c r="X71" i="13" s="1"/>
  <c r="Y71" i="13" s="1"/>
  <c r="T71" i="13"/>
  <c r="J71" i="13"/>
  <c r="V70" i="13"/>
  <c r="X70" i="13" s="1"/>
  <c r="Y70" i="13" s="1"/>
  <c r="T70" i="13"/>
  <c r="J70" i="13"/>
  <c r="V69" i="13"/>
  <c r="X69" i="13" s="1"/>
  <c r="Y69" i="13" s="1"/>
  <c r="T69" i="13"/>
  <c r="J69" i="13"/>
  <c r="T68" i="13"/>
  <c r="V68" i="13" s="1"/>
  <c r="X68" i="13" s="1"/>
  <c r="Y68" i="13" s="1"/>
  <c r="J68" i="13"/>
  <c r="T67" i="13"/>
  <c r="V67" i="13" s="1"/>
  <c r="X67" i="13" s="1"/>
  <c r="Y67" i="13" s="1"/>
  <c r="J67" i="13"/>
  <c r="T66" i="13"/>
  <c r="V66" i="13" s="1"/>
  <c r="X66" i="13" s="1"/>
  <c r="Y66" i="13" s="1"/>
  <c r="J66" i="13"/>
  <c r="T65" i="13"/>
  <c r="V65" i="13" s="1"/>
  <c r="X65" i="13" s="1"/>
  <c r="Y65" i="13" s="1"/>
  <c r="J65" i="13"/>
  <c r="T64" i="13"/>
  <c r="V64" i="13" s="1"/>
  <c r="X64" i="13" s="1"/>
  <c r="Y64" i="13" s="1"/>
  <c r="J64" i="13"/>
  <c r="V63" i="13"/>
  <c r="X63" i="13" s="1"/>
  <c r="Y63" i="13" s="1"/>
  <c r="T63" i="13"/>
  <c r="J63" i="13"/>
  <c r="V62" i="13"/>
  <c r="X62" i="13" s="1"/>
  <c r="Y62" i="13" s="1"/>
  <c r="T62" i="13"/>
  <c r="J62" i="13"/>
  <c r="V61" i="13"/>
  <c r="X61" i="13" s="1"/>
  <c r="Y61" i="13" s="1"/>
  <c r="T61" i="13"/>
  <c r="J61" i="13"/>
  <c r="T60" i="13"/>
  <c r="V60" i="13" s="1"/>
  <c r="X60" i="13" s="1"/>
  <c r="Y60" i="13" s="1"/>
  <c r="J60" i="13"/>
  <c r="T59" i="13"/>
  <c r="V59" i="13" s="1"/>
  <c r="X59" i="13" s="1"/>
  <c r="Y59" i="13" s="1"/>
  <c r="J59" i="13"/>
  <c r="T58" i="13"/>
  <c r="V58" i="13" s="1"/>
  <c r="X58" i="13" s="1"/>
  <c r="Y58" i="13" s="1"/>
  <c r="J58" i="13"/>
  <c r="T57" i="13"/>
  <c r="V57" i="13" s="1"/>
  <c r="X57" i="13" s="1"/>
  <c r="Y57" i="13" s="1"/>
  <c r="J57" i="13"/>
  <c r="T56" i="13"/>
  <c r="V56" i="13" s="1"/>
  <c r="X56" i="13" s="1"/>
  <c r="Y56" i="13" s="1"/>
  <c r="J56" i="13"/>
  <c r="V55" i="13"/>
  <c r="X55" i="13" s="1"/>
  <c r="Y55" i="13" s="1"/>
  <c r="T55" i="13"/>
  <c r="J55" i="13"/>
  <c r="V54" i="13"/>
  <c r="X54" i="13" s="1"/>
  <c r="Y54" i="13" s="1"/>
  <c r="T54" i="13"/>
  <c r="J54" i="13"/>
  <c r="V53" i="13"/>
  <c r="X53" i="13" s="1"/>
  <c r="Y53" i="13" s="1"/>
  <c r="T53" i="13"/>
  <c r="J53" i="13"/>
  <c r="T52" i="13"/>
  <c r="V52" i="13" s="1"/>
  <c r="X52" i="13" s="1"/>
  <c r="Y52" i="13" s="1"/>
  <c r="J52" i="13"/>
  <c r="T51" i="13"/>
  <c r="V51" i="13" s="1"/>
  <c r="X51" i="13" s="1"/>
  <c r="Y51" i="13" s="1"/>
  <c r="J51" i="13"/>
  <c r="T50" i="13"/>
  <c r="V50" i="13" s="1"/>
  <c r="X50" i="13" s="1"/>
  <c r="Y50" i="13" s="1"/>
  <c r="J50" i="13"/>
  <c r="T49" i="13"/>
  <c r="V49" i="13" s="1"/>
  <c r="X49" i="13" s="1"/>
  <c r="Y49" i="13" s="1"/>
  <c r="J49" i="13"/>
  <c r="T48" i="13"/>
  <c r="V48" i="13" s="1"/>
  <c r="X48" i="13" s="1"/>
  <c r="Y48" i="13" s="1"/>
  <c r="J48" i="13"/>
  <c r="V47" i="13"/>
  <c r="X47" i="13" s="1"/>
  <c r="Y47" i="13" s="1"/>
  <c r="T47" i="13"/>
  <c r="J47" i="13"/>
  <c r="V46" i="13"/>
  <c r="X46" i="13" s="1"/>
  <c r="Y46" i="13" s="1"/>
  <c r="T46" i="13"/>
  <c r="J46" i="13"/>
  <c r="V45" i="13"/>
  <c r="X45" i="13" s="1"/>
  <c r="Y45" i="13" s="1"/>
  <c r="T45" i="13"/>
  <c r="J45" i="13"/>
  <c r="T44" i="13"/>
  <c r="V44" i="13" s="1"/>
  <c r="X44" i="13" s="1"/>
  <c r="Y44" i="13" s="1"/>
  <c r="J44" i="13"/>
  <c r="T43" i="13"/>
  <c r="V43" i="13" s="1"/>
  <c r="X43" i="13" s="1"/>
  <c r="Y43" i="13" s="1"/>
  <c r="J43" i="13"/>
  <c r="T42" i="13"/>
  <c r="V42" i="13" s="1"/>
  <c r="X42" i="13" s="1"/>
  <c r="Y42" i="13" s="1"/>
  <c r="J42" i="13"/>
  <c r="T41" i="13"/>
  <c r="V41" i="13" s="1"/>
  <c r="X41" i="13" s="1"/>
  <c r="Y41" i="13" s="1"/>
  <c r="J41" i="13"/>
  <c r="T40" i="13"/>
  <c r="V40" i="13" s="1"/>
  <c r="X40" i="13" s="1"/>
  <c r="Y40" i="13" s="1"/>
  <c r="J40" i="13"/>
  <c r="V39" i="13"/>
  <c r="X39" i="13" s="1"/>
  <c r="Y39" i="13" s="1"/>
  <c r="T39" i="13"/>
  <c r="J39" i="13"/>
  <c r="V38" i="13"/>
  <c r="X38" i="13" s="1"/>
  <c r="Y38" i="13" s="1"/>
  <c r="T38" i="13"/>
  <c r="J38" i="13"/>
  <c r="V37" i="13"/>
  <c r="X37" i="13" s="1"/>
  <c r="Y37" i="13" s="1"/>
  <c r="T37" i="13"/>
  <c r="J37" i="13"/>
  <c r="T36" i="13"/>
  <c r="V36" i="13" s="1"/>
  <c r="X36" i="13" s="1"/>
  <c r="Y36" i="13" s="1"/>
  <c r="J36" i="13"/>
  <c r="T35" i="13"/>
  <c r="V35" i="13" s="1"/>
  <c r="X35" i="13" s="1"/>
  <c r="Y35" i="13" s="1"/>
  <c r="J35" i="13"/>
  <c r="T34" i="13"/>
  <c r="V34" i="13" s="1"/>
  <c r="X34" i="13" s="1"/>
  <c r="Y34" i="13" s="1"/>
  <c r="J34" i="13"/>
  <c r="T33" i="13"/>
  <c r="V33" i="13" s="1"/>
  <c r="X33" i="13" s="1"/>
  <c r="Y33" i="13" s="1"/>
  <c r="J33" i="13"/>
  <c r="T32" i="13"/>
  <c r="V32" i="13" s="1"/>
  <c r="X32" i="13" s="1"/>
  <c r="Y32" i="13" s="1"/>
  <c r="J32" i="13"/>
  <c r="V31" i="13"/>
  <c r="X31" i="13" s="1"/>
  <c r="Y31" i="13" s="1"/>
  <c r="T31" i="13"/>
  <c r="J31" i="13"/>
  <c r="V30" i="13"/>
  <c r="X30" i="13" s="1"/>
  <c r="Y30" i="13" s="1"/>
  <c r="T30" i="13"/>
  <c r="J30" i="13"/>
  <c r="V29" i="13"/>
  <c r="X29" i="13" s="1"/>
  <c r="Y29" i="13" s="1"/>
  <c r="T29" i="13"/>
  <c r="J29" i="13"/>
  <c r="T28" i="13"/>
  <c r="V28" i="13" s="1"/>
  <c r="X28" i="13" s="1"/>
  <c r="Y28" i="13" s="1"/>
  <c r="J28" i="13"/>
  <c r="T27" i="13"/>
  <c r="V27" i="13" s="1"/>
  <c r="X27" i="13" s="1"/>
  <c r="Y27" i="13" s="1"/>
  <c r="J27" i="13"/>
  <c r="T26" i="13"/>
  <c r="V26" i="13" s="1"/>
  <c r="X26" i="13" s="1"/>
  <c r="Y26" i="13" s="1"/>
  <c r="J26" i="13"/>
  <c r="T25" i="13"/>
  <c r="V25" i="13" s="1"/>
  <c r="X25" i="13" s="1"/>
  <c r="Y25" i="13" s="1"/>
  <c r="J25" i="13"/>
  <c r="T24" i="13"/>
  <c r="V24" i="13" s="1"/>
  <c r="X24" i="13" s="1"/>
  <c r="Y24" i="13" s="1"/>
  <c r="J24" i="13"/>
  <c r="V23" i="13"/>
  <c r="X23" i="13" s="1"/>
  <c r="Y23" i="13" s="1"/>
  <c r="T23" i="13"/>
  <c r="J23" i="13"/>
  <c r="V22" i="13"/>
  <c r="X22" i="13" s="1"/>
  <c r="Y22" i="13" s="1"/>
  <c r="T22" i="13"/>
  <c r="J22" i="13"/>
  <c r="V21" i="13"/>
  <c r="X21" i="13" s="1"/>
  <c r="Y21" i="13" s="1"/>
  <c r="T21" i="13"/>
  <c r="J21" i="13"/>
  <c r="T20" i="13"/>
  <c r="V20" i="13" s="1"/>
  <c r="X20" i="13" s="1"/>
  <c r="Y20" i="13" s="1"/>
  <c r="J20" i="13"/>
  <c r="T19" i="13"/>
  <c r="V19" i="13" s="1"/>
  <c r="X19" i="13" s="1"/>
  <c r="Y19" i="13" s="1"/>
  <c r="J19" i="13"/>
  <c r="T18" i="13"/>
  <c r="V18" i="13" s="1"/>
  <c r="X18" i="13" s="1"/>
  <c r="Y18" i="13" s="1"/>
  <c r="J18" i="13"/>
  <c r="T17" i="13"/>
  <c r="V17" i="13" s="1"/>
  <c r="X17" i="13" s="1"/>
  <c r="Y17" i="13" s="1"/>
  <c r="J17" i="13"/>
  <c r="T16" i="13"/>
  <c r="V16" i="13" s="1"/>
  <c r="X16" i="13" s="1"/>
  <c r="Y16" i="13" s="1"/>
  <c r="J16" i="13"/>
  <c r="V15" i="13"/>
  <c r="X15" i="13" s="1"/>
  <c r="Y15" i="13" s="1"/>
  <c r="T15" i="13"/>
  <c r="J15" i="13"/>
  <c r="V14" i="13"/>
  <c r="X14" i="13" s="1"/>
  <c r="Y14" i="13" s="1"/>
  <c r="T14" i="13"/>
  <c r="J14" i="13"/>
  <c r="V13" i="13"/>
  <c r="X13" i="13" s="1"/>
  <c r="Y13" i="13" s="1"/>
  <c r="T13" i="13"/>
  <c r="J13" i="13"/>
  <c r="T12" i="13"/>
  <c r="V12" i="13" s="1"/>
  <c r="X12" i="13" s="1"/>
  <c r="Y12" i="13" s="1"/>
  <c r="J12" i="13"/>
  <c r="T11" i="13"/>
  <c r="V11" i="13" s="1"/>
  <c r="X11" i="13" s="1"/>
  <c r="Y11" i="13" s="1"/>
  <c r="J11" i="13"/>
  <c r="Y10" i="13"/>
  <c r="R303" i="12"/>
  <c r="Q303" i="12"/>
  <c r="N303" i="12"/>
  <c r="O303" i="12" s="1"/>
  <c r="R302" i="12"/>
  <c r="Q302" i="12"/>
  <c r="N302" i="12"/>
  <c r="O302" i="12" s="1"/>
  <c r="R301" i="12"/>
  <c r="Q301" i="12"/>
  <c r="O301" i="12"/>
  <c r="N301" i="12"/>
  <c r="R300" i="12"/>
  <c r="Q300" i="12"/>
  <c r="N300" i="12"/>
  <c r="O300" i="12" s="1"/>
  <c r="R299" i="12"/>
  <c r="Q299" i="12"/>
  <c r="O299" i="12"/>
  <c r="N299" i="12"/>
  <c r="R298" i="12"/>
  <c r="Q298" i="12"/>
  <c r="N298" i="12"/>
  <c r="O298" i="12" s="1"/>
  <c r="R297" i="12"/>
  <c r="Q297" i="12"/>
  <c r="O297" i="12"/>
  <c r="N297" i="12"/>
  <c r="R296" i="12"/>
  <c r="Q296" i="12"/>
  <c r="N296" i="12"/>
  <c r="O296" i="12" s="1"/>
  <c r="R295" i="12"/>
  <c r="Q295" i="12"/>
  <c r="O295" i="12"/>
  <c r="N295" i="12"/>
  <c r="R294" i="12"/>
  <c r="Q294" i="12"/>
  <c r="N294" i="12"/>
  <c r="O294" i="12" s="1"/>
  <c r="R293" i="12"/>
  <c r="Q293" i="12"/>
  <c r="O293" i="12"/>
  <c r="N293" i="12"/>
  <c r="R292" i="12"/>
  <c r="Q292" i="12"/>
  <c r="N292" i="12"/>
  <c r="O292" i="12" s="1"/>
  <c r="R291" i="12"/>
  <c r="Q291" i="12"/>
  <c r="O291" i="12"/>
  <c r="N291" i="12"/>
  <c r="R290" i="12"/>
  <c r="Q290" i="12"/>
  <c r="N290" i="12"/>
  <c r="O290" i="12" s="1"/>
  <c r="R289" i="12"/>
  <c r="Q289" i="12"/>
  <c r="O289" i="12"/>
  <c r="N289" i="12"/>
  <c r="R288" i="12"/>
  <c r="Q288" i="12"/>
  <c r="N288" i="12"/>
  <c r="O288" i="12" s="1"/>
  <c r="R287" i="12"/>
  <c r="Q287" i="12"/>
  <c r="O287" i="12"/>
  <c r="N287" i="12"/>
  <c r="R286" i="12"/>
  <c r="Q286" i="12"/>
  <c r="N286" i="12"/>
  <c r="O286" i="12" s="1"/>
  <c r="R285" i="12"/>
  <c r="Q285" i="12"/>
  <c r="O285" i="12"/>
  <c r="N285" i="12"/>
  <c r="R284" i="12"/>
  <c r="Q284" i="12"/>
  <c r="N284" i="12"/>
  <c r="O284" i="12" s="1"/>
  <c r="R283" i="12"/>
  <c r="Q283" i="12"/>
  <c r="N283" i="12"/>
  <c r="O283" i="12" s="1"/>
  <c r="R282" i="12"/>
  <c r="Q282" i="12"/>
  <c r="N282" i="12"/>
  <c r="O282" i="12" s="1"/>
  <c r="R281" i="12"/>
  <c r="Q281" i="12"/>
  <c r="N281" i="12"/>
  <c r="O281" i="12" s="1"/>
  <c r="R280" i="12"/>
  <c r="Q280" i="12"/>
  <c r="N280" i="12"/>
  <c r="O280" i="12" s="1"/>
  <c r="R279" i="12"/>
  <c r="Q279" i="12"/>
  <c r="N279" i="12"/>
  <c r="O279" i="12" s="1"/>
  <c r="R278" i="12"/>
  <c r="Q278" i="12"/>
  <c r="N278" i="12"/>
  <c r="O278" i="12" s="1"/>
  <c r="R277" i="12"/>
  <c r="Q277" i="12"/>
  <c r="N277" i="12"/>
  <c r="O277" i="12" s="1"/>
  <c r="R276" i="12"/>
  <c r="Q276" i="12"/>
  <c r="N276" i="12"/>
  <c r="O276" i="12" s="1"/>
  <c r="R275" i="12"/>
  <c r="Q275" i="12"/>
  <c r="N275" i="12"/>
  <c r="O275" i="12" s="1"/>
  <c r="R274" i="12"/>
  <c r="Q274" i="12"/>
  <c r="N274" i="12"/>
  <c r="O274" i="12" s="1"/>
  <c r="R273" i="12"/>
  <c r="Q273" i="12"/>
  <c r="N273" i="12"/>
  <c r="O273" i="12" s="1"/>
  <c r="R272" i="12"/>
  <c r="Q272" i="12"/>
  <c r="N272" i="12"/>
  <c r="O272" i="12" s="1"/>
  <c r="R271" i="12"/>
  <c r="Q271" i="12"/>
  <c r="N271" i="12"/>
  <c r="O271" i="12" s="1"/>
  <c r="R270" i="12"/>
  <c r="Q270" i="12"/>
  <c r="N270" i="12"/>
  <c r="O270" i="12" s="1"/>
  <c r="R269" i="12"/>
  <c r="Q269" i="12"/>
  <c r="N269" i="12"/>
  <c r="O269" i="12" s="1"/>
  <c r="R268" i="12"/>
  <c r="Q268" i="12"/>
  <c r="N268" i="12"/>
  <c r="O268" i="12" s="1"/>
  <c r="R267" i="12"/>
  <c r="Q267" i="12"/>
  <c r="N267" i="12"/>
  <c r="O267" i="12" s="1"/>
  <c r="R266" i="12"/>
  <c r="Q266" i="12"/>
  <c r="N266" i="12"/>
  <c r="O266" i="12" s="1"/>
  <c r="R265" i="12"/>
  <c r="Q265" i="12"/>
  <c r="N265" i="12"/>
  <c r="O265" i="12" s="1"/>
  <c r="R264" i="12"/>
  <c r="Q264" i="12"/>
  <c r="N264" i="12"/>
  <c r="O264" i="12" s="1"/>
  <c r="R263" i="12"/>
  <c r="Q263" i="12"/>
  <c r="N263" i="12"/>
  <c r="O263" i="12" s="1"/>
  <c r="R262" i="12"/>
  <c r="Q262" i="12"/>
  <c r="N262" i="12"/>
  <c r="O262" i="12" s="1"/>
  <c r="R261" i="12"/>
  <c r="Q261" i="12"/>
  <c r="N261" i="12"/>
  <c r="O261" i="12" s="1"/>
  <c r="R260" i="12"/>
  <c r="Q260" i="12"/>
  <c r="N260" i="12"/>
  <c r="O260" i="12" s="1"/>
  <c r="R259" i="12"/>
  <c r="Q259" i="12"/>
  <c r="N259" i="12"/>
  <c r="O259" i="12" s="1"/>
  <c r="R258" i="12"/>
  <c r="Q258" i="12"/>
  <c r="N258" i="12"/>
  <c r="O258" i="12" s="1"/>
  <c r="R257" i="12"/>
  <c r="Q257" i="12"/>
  <c r="N257" i="12"/>
  <c r="O257" i="12" s="1"/>
  <c r="R256" i="12"/>
  <c r="Q256" i="12"/>
  <c r="N256" i="12"/>
  <c r="O256" i="12" s="1"/>
  <c r="R255" i="12"/>
  <c r="Q255" i="12"/>
  <c r="N255" i="12"/>
  <c r="O255" i="12" s="1"/>
  <c r="R254" i="12"/>
  <c r="Q254" i="12"/>
  <c r="N254" i="12"/>
  <c r="O254" i="12" s="1"/>
  <c r="R253" i="12"/>
  <c r="Q253" i="12"/>
  <c r="N253" i="12"/>
  <c r="O253" i="12" s="1"/>
  <c r="R252" i="12"/>
  <c r="Q252" i="12"/>
  <c r="N252" i="12"/>
  <c r="O252" i="12" s="1"/>
  <c r="R251" i="12"/>
  <c r="Q251" i="12"/>
  <c r="N251" i="12"/>
  <c r="O251" i="12" s="1"/>
  <c r="R250" i="12"/>
  <c r="Q250" i="12"/>
  <c r="N250" i="12"/>
  <c r="O250" i="12" s="1"/>
  <c r="R249" i="12"/>
  <c r="Q249" i="12"/>
  <c r="N249" i="12"/>
  <c r="O249" i="12" s="1"/>
  <c r="R248" i="12"/>
  <c r="Q248" i="12"/>
  <c r="N248" i="12"/>
  <c r="O248" i="12" s="1"/>
  <c r="R247" i="12"/>
  <c r="Q247" i="12"/>
  <c r="N247" i="12"/>
  <c r="O247" i="12" s="1"/>
  <c r="R246" i="12"/>
  <c r="Q246" i="12"/>
  <c r="N246" i="12"/>
  <c r="O246" i="12" s="1"/>
  <c r="R245" i="12"/>
  <c r="Q245" i="12"/>
  <c r="N245" i="12"/>
  <c r="O245" i="12" s="1"/>
  <c r="R244" i="12"/>
  <c r="Q244" i="12"/>
  <c r="N244" i="12"/>
  <c r="O244" i="12" s="1"/>
  <c r="R243" i="12"/>
  <c r="Q243" i="12"/>
  <c r="N243" i="12"/>
  <c r="O243" i="12" s="1"/>
  <c r="R242" i="12"/>
  <c r="Q242" i="12"/>
  <c r="N242" i="12"/>
  <c r="O242" i="12" s="1"/>
  <c r="R241" i="12"/>
  <c r="Q241" i="12"/>
  <c r="N241" i="12"/>
  <c r="O241" i="12" s="1"/>
  <c r="R240" i="12"/>
  <c r="Q240" i="12"/>
  <c r="N240" i="12"/>
  <c r="O240" i="12" s="1"/>
  <c r="R239" i="12"/>
  <c r="Q239" i="12"/>
  <c r="N239" i="12"/>
  <c r="O239" i="12" s="1"/>
  <c r="R238" i="12"/>
  <c r="Q238" i="12"/>
  <c r="N238" i="12"/>
  <c r="O238" i="12" s="1"/>
  <c r="R237" i="12"/>
  <c r="Q237" i="12"/>
  <c r="N237" i="12"/>
  <c r="O237" i="12" s="1"/>
  <c r="R236" i="12"/>
  <c r="Q236" i="12"/>
  <c r="N236" i="12"/>
  <c r="O236" i="12" s="1"/>
  <c r="R235" i="12"/>
  <c r="Q235" i="12"/>
  <c r="N235" i="12"/>
  <c r="O235" i="12" s="1"/>
  <c r="R234" i="12"/>
  <c r="Q234" i="12"/>
  <c r="N234" i="12"/>
  <c r="O234" i="12" s="1"/>
  <c r="R233" i="12"/>
  <c r="Q233" i="12"/>
  <c r="N233" i="12"/>
  <c r="O233" i="12" s="1"/>
  <c r="R232" i="12"/>
  <c r="Q232" i="12"/>
  <c r="N232" i="12"/>
  <c r="O232" i="12" s="1"/>
  <c r="R231" i="12"/>
  <c r="Q231" i="12"/>
  <c r="N231" i="12"/>
  <c r="O231" i="12" s="1"/>
  <c r="R230" i="12"/>
  <c r="Q230" i="12"/>
  <c r="N230" i="12"/>
  <c r="O230" i="12" s="1"/>
  <c r="R229" i="12"/>
  <c r="Q229" i="12"/>
  <c r="N229" i="12"/>
  <c r="O229" i="12" s="1"/>
  <c r="R228" i="12"/>
  <c r="Q228" i="12"/>
  <c r="N228" i="12"/>
  <c r="O228" i="12" s="1"/>
  <c r="R227" i="12"/>
  <c r="Q227" i="12"/>
  <c r="N227" i="12"/>
  <c r="O227" i="12" s="1"/>
  <c r="R226" i="12"/>
  <c r="Q226" i="12"/>
  <c r="N226" i="12"/>
  <c r="O226" i="12" s="1"/>
  <c r="R225" i="12"/>
  <c r="Q225" i="12"/>
  <c r="N225" i="12"/>
  <c r="O225" i="12" s="1"/>
  <c r="R224" i="12"/>
  <c r="Q224" i="12"/>
  <c r="N224" i="12"/>
  <c r="O224" i="12" s="1"/>
  <c r="R223" i="12"/>
  <c r="Q223" i="12"/>
  <c r="N223" i="12"/>
  <c r="O223" i="12" s="1"/>
  <c r="R222" i="12"/>
  <c r="Q222" i="12"/>
  <c r="N222" i="12"/>
  <c r="O222" i="12" s="1"/>
  <c r="R221" i="12"/>
  <c r="Q221" i="12"/>
  <c r="N221" i="12"/>
  <c r="O221" i="12" s="1"/>
  <c r="R220" i="12"/>
  <c r="Q220" i="12"/>
  <c r="N220" i="12"/>
  <c r="O220" i="12" s="1"/>
  <c r="R219" i="12"/>
  <c r="Q219" i="12"/>
  <c r="N219" i="12"/>
  <c r="O219" i="12" s="1"/>
  <c r="R218" i="12"/>
  <c r="Q218" i="12"/>
  <c r="N218" i="12"/>
  <c r="O218" i="12" s="1"/>
  <c r="R217" i="12"/>
  <c r="Q217" i="12"/>
  <c r="N217" i="12"/>
  <c r="O217" i="12" s="1"/>
  <c r="R216" i="12"/>
  <c r="Q216" i="12"/>
  <c r="N216" i="12"/>
  <c r="O216" i="12" s="1"/>
  <c r="R215" i="12"/>
  <c r="Q215" i="12"/>
  <c r="N215" i="12"/>
  <c r="O215" i="12" s="1"/>
  <c r="R214" i="12"/>
  <c r="Q214" i="12"/>
  <c r="N214" i="12"/>
  <c r="O214" i="12" s="1"/>
  <c r="R213" i="12"/>
  <c r="Q213" i="12"/>
  <c r="N213" i="12"/>
  <c r="O213" i="12" s="1"/>
  <c r="R212" i="12"/>
  <c r="Q212" i="12"/>
  <c r="N212" i="12"/>
  <c r="O212" i="12" s="1"/>
  <c r="R211" i="12"/>
  <c r="Q211" i="12"/>
  <c r="N211" i="12"/>
  <c r="O211" i="12" s="1"/>
  <c r="R210" i="12"/>
  <c r="Q210" i="12"/>
  <c r="N210" i="12"/>
  <c r="O210" i="12" s="1"/>
  <c r="R209" i="12"/>
  <c r="Q209" i="12"/>
  <c r="N209" i="12"/>
  <c r="O209" i="12" s="1"/>
  <c r="R208" i="12"/>
  <c r="Q208" i="12"/>
  <c r="N208" i="12"/>
  <c r="O208" i="12" s="1"/>
  <c r="R207" i="12"/>
  <c r="Q207" i="12"/>
  <c r="N207" i="12"/>
  <c r="O207" i="12" s="1"/>
  <c r="R206" i="12"/>
  <c r="Q206" i="12"/>
  <c r="N206" i="12"/>
  <c r="O206" i="12" s="1"/>
  <c r="R205" i="12"/>
  <c r="Q205" i="12"/>
  <c r="N205" i="12"/>
  <c r="O205" i="12" s="1"/>
  <c r="R204" i="12"/>
  <c r="Q204" i="12"/>
  <c r="N204" i="12"/>
  <c r="O204" i="12" s="1"/>
  <c r="R203" i="12"/>
  <c r="Q203" i="12"/>
  <c r="N203" i="12"/>
  <c r="O203" i="12" s="1"/>
  <c r="R202" i="12"/>
  <c r="Q202" i="12"/>
  <c r="N202" i="12"/>
  <c r="O202" i="12" s="1"/>
  <c r="R201" i="12"/>
  <c r="Q201" i="12"/>
  <c r="N201" i="12"/>
  <c r="O201" i="12" s="1"/>
  <c r="R200" i="12"/>
  <c r="Q200" i="12"/>
  <c r="N200" i="12"/>
  <c r="O200" i="12" s="1"/>
  <c r="R199" i="12"/>
  <c r="Q199" i="12"/>
  <c r="N199" i="12"/>
  <c r="O199" i="12" s="1"/>
  <c r="R198" i="12"/>
  <c r="Q198" i="12"/>
  <c r="N198" i="12"/>
  <c r="O198" i="12" s="1"/>
  <c r="R197" i="12"/>
  <c r="Q197" i="12"/>
  <c r="N197" i="12"/>
  <c r="O197" i="12" s="1"/>
  <c r="R196" i="12"/>
  <c r="Q196" i="12"/>
  <c r="N196" i="12"/>
  <c r="O196" i="12" s="1"/>
  <c r="R195" i="12"/>
  <c r="Q195" i="12"/>
  <c r="N195" i="12"/>
  <c r="O195" i="12" s="1"/>
  <c r="R194" i="12"/>
  <c r="Q194" i="12"/>
  <c r="N194" i="12"/>
  <c r="O194" i="12" s="1"/>
  <c r="R193" i="12"/>
  <c r="Q193" i="12"/>
  <c r="N193" i="12"/>
  <c r="O193" i="12" s="1"/>
  <c r="R192" i="12"/>
  <c r="Q192" i="12"/>
  <c r="N192" i="12"/>
  <c r="O192" i="12" s="1"/>
  <c r="R191" i="12"/>
  <c r="Q191" i="12"/>
  <c r="N191" i="12"/>
  <c r="O191" i="12" s="1"/>
  <c r="R190" i="12"/>
  <c r="Q190" i="12"/>
  <c r="N190" i="12"/>
  <c r="O190" i="12" s="1"/>
  <c r="R189" i="12"/>
  <c r="Q189" i="12"/>
  <c r="N189" i="12"/>
  <c r="O189" i="12" s="1"/>
  <c r="R188" i="12"/>
  <c r="Q188" i="12"/>
  <c r="N188" i="12"/>
  <c r="O188" i="12" s="1"/>
  <c r="R187" i="12"/>
  <c r="Q187" i="12"/>
  <c r="N187" i="12"/>
  <c r="O187" i="12" s="1"/>
  <c r="R186" i="12"/>
  <c r="Q186" i="12"/>
  <c r="N186" i="12"/>
  <c r="O186" i="12" s="1"/>
  <c r="R185" i="12"/>
  <c r="Q185" i="12"/>
  <c r="N185" i="12"/>
  <c r="O185" i="12" s="1"/>
  <c r="R184" i="12"/>
  <c r="Q184" i="12"/>
  <c r="N184" i="12"/>
  <c r="O184" i="12" s="1"/>
  <c r="R183" i="12"/>
  <c r="Q183" i="12"/>
  <c r="N183" i="12"/>
  <c r="O183" i="12" s="1"/>
  <c r="R182" i="12"/>
  <c r="Q182" i="12"/>
  <c r="N182" i="12"/>
  <c r="O182" i="12" s="1"/>
  <c r="R181" i="12"/>
  <c r="Q181" i="12"/>
  <c r="N181" i="12"/>
  <c r="O181" i="12" s="1"/>
  <c r="R180" i="12"/>
  <c r="Q180" i="12"/>
  <c r="N180" i="12"/>
  <c r="O180" i="12" s="1"/>
  <c r="R179" i="12"/>
  <c r="Q179" i="12"/>
  <c r="N179" i="12"/>
  <c r="O179" i="12" s="1"/>
  <c r="R178" i="12"/>
  <c r="Q178" i="12"/>
  <c r="N178" i="12"/>
  <c r="O178" i="12" s="1"/>
  <c r="R177" i="12"/>
  <c r="Q177" i="12"/>
  <c r="N177" i="12"/>
  <c r="O177" i="12" s="1"/>
  <c r="R176" i="12"/>
  <c r="Q176" i="12"/>
  <c r="N176" i="12"/>
  <c r="O176" i="12" s="1"/>
  <c r="R175" i="12"/>
  <c r="Q175" i="12"/>
  <c r="N175" i="12"/>
  <c r="O175" i="12" s="1"/>
  <c r="R174" i="12"/>
  <c r="Q174" i="12"/>
  <c r="N174" i="12"/>
  <c r="O174" i="12" s="1"/>
  <c r="R173" i="12"/>
  <c r="Q173" i="12"/>
  <c r="N173" i="12"/>
  <c r="O173" i="12" s="1"/>
  <c r="R172" i="12"/>
  <c r="Q172" i="12"/>
  <c r="N172" i="12"/>
  <c r="O172" i="12" s="1"/>
  <c r="R171" i="12"/>
  <c r="Q171" i="12"/>
  <c r="N171" i="12"/>
  <c r="O171" i="12" s="1"/>
  <c r="R170" i="12"/>
  <c r="Q170" i="12"/>
  <c r="N170" i="12"/>
  <c r="O170" i="12" s="1"/>
  <c r="R169" i="12"/>
  <c r="Q169" i="12"/>
  <c r="N169" i="12"/>
  <c r="O169" i="12" s="1"/>
  <c r="R168" i="12"/>
  <c r="Q168" i="12"/>
  <c r="N168" i="12"/>
  <c r="O168" i="12" s="1"/>
  <c r="R167" i="12"/>
  <c r="Q167" i="12"/>
  <c r="N167" i="12"/>
  <c r="O167" i="12" s="1"/>
  <c r="R166" i="12"/>
  <c r="Q166" i="12"/>
  <c r="N166" i="12"/>
  <c r="O166" i="12" s="1"/>
  <c r="R165" i="12"/>
  <c r="Q165" i="12"/>
  <c r="N165" i="12"/>
  <c r="O165" i="12" s="1"/>
  <c r="R164" i="12"/>
  <c r="Q164" i="12"/>
  <c r="N164" i="12"/>
  <c r="O164" i="12" s="1"/>
  <c r="R163" i="12"/>
  <c r="Q163" i="12"/>
  <c r="N163" i="12"/>
  <c r="O163" i="12" s="1"/>
  <c r="R162" i="12"/>
  <c r="Q162" i="12"/>
  <c r="N162" i="12"/>
  <c r="O162" i="12" s="1"/>
  <c r="R161" i="12"/>
  <c r="Q161" i="12"/>
  <c r="N161" i="12"/>
  <c r="O161" i="12" s="1"/>
  <c r="R160" i="12"/>
  <c r="Q160" i="12"/>
  <c r="N160" i="12"/>
  <c r="O160" i="12" s="1"/>
  <c r="R159" i="12"/>
  <c r="Q159" i="12"/>
  <c r="N159" i="12"/>
  <c r="O159" i="12" s="1"/>
  <c r="R158" i="12"/>
  <c r="Q158" i="12"/>
  <c r="N158" i="12"/>
  <c r="O158" i="12" s="1"/>
  <c r="R157" i="12"/>
  <c r="Q157" i="12"/>
  <c r="N157" i="12"/>
  <c r="O157" i="12" s="1"/>
  <c r="R156" i="12"/>
  <c r="Q156" i="12"/>
  <c r="N156" i="12"/>
  <c r="O156" i="12" s="1"/>
  <c r="R155" i="12"/>
  <c r="Q155" i="12"/>
  <c r="N155" i="12"/>
  <c r="O155" i="12" s="1"/>
  <c r="R154" i="12"/>
  <c r="Q154" i="12"/>
  <c r="N154" i="12"/>
  <c r="O154" i="12" s="1"/>
  <c r="R153" i="12"/>
  <c r="Q153" i="12"/>
  <c r="N153" i="12"/>
  <c r="O153" i="12" s="1"/>
  <c r="R152" i="12"/>
  <c r="Q152" i="12"/>
  <c r="N152" i="12"/>
  <c r="O152" i="12" s="1"/>
  <c r="R151" i="12"/>
  <c r="Q151" i="12"/>
  <c r="N151" i="12"/>
  <c r="O151" i="12" s="1"/>
  <c r="R150" i="12"/>
  <c r="Q150" i="12"/>
  <c r="N150" i="12"/>
  <c r="O150" i="12" s="1"/>
  <c r="R149" i="12"/>
  <c r="Q149" i="12"/>
  <c r="N149" i="12"/>
  <c r="O149" i="12" s="1"/>
  <c r="R148" i="12"/>
  <c r="Q148" i="12"/>
  <c r="N148" i="12"/>
  <c r="O148" i="12" s="1"/>
  <c r="R147" i="12"/>
  <c r="Q147" i="12"/>
  <c r="N147" i="12"/>
  <c r="O147" i="12" s="1"/>
  <c r="R146" i="12"/>
  <c r="Q146" i="12"/>
  <c r="N146" i="12"/>
  <c r="O146" i="12" s="1"/>
  <c r="R145" i="12"/>
  <c r="Q145" i="12"/>
  <c r="N145" i="12"/>
  <c r="O145" i="12" s="1"/>
  <c r="R144" i="12"/>
  <c r="Q144" i="12"/>
  <c r="N144" i="12"/>
  <c r="O144" i="12" s="1"/>
  <c r="R143" i="12"/>
  <c r="Q143" i="12"/>
  <c r="N143" i="12"/>
  <c r="O143" i="12" s="1"/>
  <c r="R142" i="12"/>
  <c r="Q142" i="12"/>
  <c r="N142" i="12"/>
  <c r="O142" i="12" s="1"/>
  <c r="R141" i="12"/>
  <c r="Q141" i="12"/>
  <c r="N141" i="12"/>
  <c r="O141" i="12" s="1"/>
  <c r="R140" i="12"/>
  <c r="Q140" i="12"/>
  <c r="N140" i="12"/>
  <c r="O140" i="12" s="1"/>
  <c r="R139" i="12"/>
  <c r="Q139" i="12"/>
  <c r="N139" i="12"/>
  <c r="O139" i="12" s="1"/>
  <c r="R138" i="12"/>
  <c r="Q138" i="12"/>
  <c r="N138" i="12"/>
  <c r="O138" i="12" s="1"/>
  <c r="R137" i="12"/>
  <c r="Q137" i="12"/>
  <c r="N137" i="12"/>
  <c r="O137" i="12" s="1"/>
  <c r="R136" i="12"/>
  <c r="Q136" i="12"/>
  <c r="N136" i="12"/>
  <c r="O136" i="12" s="1"/>
  <c r="R135" i="12"/>
  <c r="Q135" i="12"/>
  <c r="N135" i="12"/>
  <c r="O135" i="12" s="1"/>
  <c r="R134" i="12"/>
  <c r="Q134" i="12"/>
  <c r="N134" i="12"/>
  <c r="O134" i="12" s="1"/>
  <c r="R133" i="12"/>
  <c r="Q133" i="12"/>
  <c r="N133" i="12"/>
  <c r="O133" i="12" s="1"/>
  <c r="R132" i="12"/>
  <c r="Q132" i="12"/>
  <c r="N132" i="12"/>
  <c r="O132" i="12" s="1"/>
  <c r="R131" i="12"/>
  <c r="Q131" i="12"/>
  <c r="N131" i="12"/>
  <c r="O131" i="12" s="1"/>
  <c r="R130" i="12"/>
  <c r="Q130" i="12"/>
  <c r="N130" i="12"/>
  <c r="O130" i="12" s="1"/>
  <c r="R129" i="12"/>
  <c r="Q129" i="12"/>
  <c r="O129" i="12"/>
  <c r="N129" i="12"/>
  <c r="R128" i="12"/>
  <c r="Q128" i="12"/>
  <c r="N128" i="12"/>
  <c r="O128" i="12" s="1"/>
  <c r="R127" i="12"/>
  <c r="Q127" i="12"/>
  <c r="O127" i="12"/>
  <c r="N127" i="12"/>
  <c r="R126" i="12"/>
  <c r="Q126" i="12"/>
  <c r="N126" i="12"/>
  <c r="O126" i="12" s="1"/>
  <c r="R125" i="12"/>
  <c r="Q125" i="12"/>
  <c r="O125" i="12"/>
  <c r="N125" i="12"/>
  <c r="R124" i="12"/>
  <c r="Q124" i="12"/>
  <c r="N124" i="12"/>
  <c r="O124" i="12" s="1"/>
  <c r="R123" i="12"/>
  <c r="Q123" i="12"/>
  <c r="O123" i="12"/>
  <c r="N123" i="12"/>
  <c r="R122" i="12"/>
  <c r="Q122" i="12"/>
  <c r="N122" i="12"/>
  <c r="O122" i="12" s="1"/>
  <c r="R121" i="12"/>
  <c r="Q121" i="12"/>
  <c r="N121" i="12"/>
  <c r="O121" i="12" s="1"/>
  <c r="R120" i="12"/>
  <c r="Q120" i="12"/>
  <c r="N120" i="12"/>
  <c r="O120" i="12" s="1"/>
  <c r="R119" i="12"/>
  <c r="Q119" i="12"/>
  <c r="N119" i="12"/>
  <c r="O119" i="12" s="1"/>
  <c r="R118" i="12"/>
  <c r="Q118" i="12"/>
  <c r="N118" i="12"/>
  <c r="O118" i="12" s="1"/>
  <c r="R117" i="12"/>
  <c r="Q117" i="12"/>
  <c r="N117" i="12"/>
  <c r="O117" i="12" s="1"/>
  <c r="R116" i="12"/>
  <c r="Q116" i="12"/>
  <c r="N116" i="12"/>
  <c r="O116" i="12" s="1"/>
  <c r="R115" i="12"/>
  <c r="Q115" i="12"/>
  <c r="N115" i="12"/>
  <c r="O115" i="12" s="1"/>
  <c r="R114" i="12"/>
  <c r="Q114" i="12"/>
  <c r="N114" i="12"/>
  <c r="O114" i="12" s="1"/>
  <c r="R113" i="12"/>
  <c r="Q113" i="12"/>
  <c r="N113" i="12"/>
  <c r="O113" i="12" s="1"/>
  <c r="R112" i="12"/>
  <c r="Q112" i="12"/>
  <c r="N112" i="12"/>
  <c r="O112" i="12" s="1"/>
  <c r="R111" i="12"/>
  <c r="Q111" i="12"/>
  <c r="N111" i="12"/>
  <c r="O111" i="12" s="1"/>
  <c r="R110" i="12"/>
  <c r="Q110" i="12"/>
  <c r="N110" i="12"/>
  <c r="O110" i="12" s="1"/>
  <c r="R109" i="12"/>
  <c r="Q109" i="12"/>
  <c r="N109" i="12"/>
  <c r="O109" i="12" s="1"/>
  <c r="R108" i="12"/>
  <c r="Q108" i="12"/>
  <c r="N108" i="12"/>
  <c r="O108" i="12" s="1"/>
  <c r="R107" i="12"/>
  <c r="Q107" i="12"/>
  <c r="N107" i="12"/>
  <c r="O107" i="12" s="1"/>
  <c r="R106" i="12"/>
  <c r="Q106" i="12"/>
  <c r="N106" i="12"/>
  <c r="O106" i="12" s="1"/>
  <c r="R105" i="12"/>
  <c r="Q105" i="12"/>
  <c r="N105" i="12"/>
  <c r="O105" i="12" s="1"/>
  <c r="R104" i="12"/>
  <c r="Q104" i="12"/>
  <c r="N104" i="12"/>
  <c r="O104" i="12" s="1"/>
  <c r="R103" i="12"/>
  <c r="Q103" i="12"/>
  <c r="N103" i="12"/>
  <c r="O103" i="12" s="1"/>
  <c r="R102" i="12"/>
  <c r="Q102" i="12"/>
  <c r="N102" i="12"/>
  <c r="O102" i="12" s="1"/>
  <c r="R101" i="12"/>
  <c r="Q101" i="12"/>
  <c r="N101" i="12"/>
  <c r="O101" i="12" s="1"/>
  <c r="R100" i="12"/>
  <c r="Q100" i="12"/>
  <c r="N100" i="12"/>
  <c r="O100" i="12" s="1"/>
  <c r="R99" i="12"/>
  <c r="Q99" i="12"/>
  <c r="N99" i="12"/>
  <c r="O99" i="12" s="1"/>
  <c r="R98" i="12"/>
  <c r="Q98" i="12"/>
  <c r="N98" i="12"/>
  <c r="O98" i="12" s="1"/>
  <c r="R97" i="12"/>
  <c r="Q97" i="12"/>
  <c r="N97" i="12"/>
  <c r="O97" i="12" s="1"/>
  <c r="R96" i="12"/>
  <c r="Q96" i="12"/>
  <c r="N96" i="12"/>
  <c r="O96" i="12" s="1"/>
  <c r="R95" i="12"/>
  <c r="Q95" i="12"/>
  <c r="N95" i="12"/>
  <c r="O95" i="12" s="1"/>
  <c r="R94" i="12"/>
  <c r="Q94" i="12"/>
  <c r="N94" i="12"/>
  <c r="O94" i="12" s="1"/>
  <c r="R93" i="12"/>
  <c r="Q93" i="12"/>
  <c r="N93" i="12"/>
  <c r="O93" i="12" s="1"/>
  <c r="R92" i="12"/>
  <c r="Q92" i="12"/>
  <c r="N92" i="12"/>
  <c r="O92" i="12" s="1"/>
  <c r="R91" i="12"/>
  <c r="Q91" i="12"/>
  <c r="N91" i="12"/>
  <c r="O91" i="12" s="1"/>
  <c r="R90" i="12"/>
  <c r="Q90" i="12"/>
  <c r="N90" i="12"/>
  <c r="O90" i="12" s="1"/>
  <c r="R89" i="12"/>
  <c r="Q89" i="12"/>
  <c r="N89" i="12"/>
  <c r="O89" i="12" s="1"/>
  <c r="R88" i="12"/>
  <c r="Q88" i="12"/>
  <c r="N88" i="12"/>
  <c r="O88" i="12" s="1"/>
  <c r="R87" i="12"/>
  <c r="Q87" i="12"/>
  <c r="N87" i="12"/>
  <c r="O87" i="12" s="1"/>
  <c r="R86" i="12"/>
  <c r="Q86" i="12"/>
  <c r="N86" i="12"/>
  <c r="O86" i="12" s="1"/>
  <c r="R85" i="12"/>
  <c r="Q85" i="12"/>
  <c r="N85" i="12"/>
  <c r="O85" i="12" s="1"/>
  <c r="R84" i="12"/>
  <c r="Q84" i="12"/>
  <c r="N84" i="12"/>
  <c r="O84" i="12" s="1"/>
  <c r="R83" i="12"/>
  <c r="Q83" i="12"/>
  <c r="N83" i="12"/>
  <c r="O83" i="12" s="1"/>
  <c r="R82" i="12"/>
  <c r="Q82" i="12"/>
  <c r="N82" i="12"/>
  <c r="O82" i="12" s="1"/>
  <c r="R81" i="12"/>
  <c r="Q81" i="12"/>
  <c r="N81" i="12"/>
  <c r="O81" i="12" s="1"/>
  <c r="R80" i="12"/>
  <c r="Q80" i="12"/>
  <c r="N80" i="12"/>
  <c r="O80" i="12" s="1"/>
  <c r="R79" i="12"/>
  <c r="Q79" i="12"/>
  <c r="N79" i="12"/>
  <c r="O79" i="12" s="1"/>
  <c r="R78" i="12"/>
  <c r="Q78" i="12"/>
  <c r="N78" i="12"/>
  <c r="O78" i="12" s="1"/>
  <c r="R77" i="12"/>
  <c r="Q77" i="12"/>
  <c r="N77" i="12"/>
  <c r="O77" i="12" s="1"/>
  <c r="R76" i="12"/>
  <c r="Q76" i="12"/>
  <c r="N76" i="12"/>
  <c r="O76" i="12" s="1"/>
  <c r="R75" i="12"/>
  <c r="Q75" i="12"/>
  <c r="N75" i="12"/>
  <c r="O75" i="12" s="1"/>
  <c r="R74" i="12"/>
  <c r="Q74" i="12"/>
  <c r="N74" i="12"/>
  <c r="O74" i="12" s="1"/>
  <c r="R73" i="12"/>
  <c r="Q73" i="12"/>
  <c r="N73" i="12"/>
  <c r="O73" i="12" s="1"/>
  <c r="R72" i="12"/>
  <c r="Q72" i="12"/>
  <c r="N72" i="12"/>
  <c r="O72" i="12" s="1"/>
  <c r="R71" i="12"/>
  <c r="Q71" i="12"/>
  <c r="N71" i="12"/>
  <c r="O71" i="12" s="1"/>
  <c r="R70" i="12"/>
  <c r="Q70" i="12"/>
  <c r="N70" i="12"/>
  <c r="O70" i="12" s="1"/>
  <c r="R69" i="12"/>
  <c r="Q69" i="12"/>
  <c r="N69" i="12"/>
  <c r="O69" i="12" s="1"/>
  <c r="R68" i="12"/>
  <c r="Q68" i="12"/>
  <c r="N68" i="12"/>
  <c r="O68" i="12" s="1"/>
  <c r="R67" i="12"/>
  <c r="Q67" i="12"/>
  <c r="N67" i="12"/>
  <c r="O67" i="12" s="1"/>
  <c r="R66" i="12"/>
  <c r="Q66" i="12"/>
  <c r="N66" i="12"/>
  <c r="O66" i="12" s="1"/>
  <c r="R65" i="12"/>
  <c r="Q65" i="12"/>
  <c r="N65" i="12"/>
  <c r="O65" i="12" s="1"/>
  <c r="R64" i="12"/>
  <c r="Q64" i="12"/>
  <c r="N64" i="12"/>
  <c r="O64" i="12" s="1"/>
  <c r="R63" i="12"/>
  <c r="Q63" i="12"/>
  <c r="N63" i="12"/>
  <c r="O63" i="12" s="1"/>
  <c r="R62" i="12"/>
  <c r="Q62" i="12"/>
  <c r="N62" i="12"/>
  <c r="O62" i="12" s="1"/>
  <c r="R61" i="12"/>
  <c r="Q61" i="12"/>
  <c r="N61" i="12"/>
  <c r="O61" i="12" s="1"/>
  <c r="R60" i="12"/>
  <c r="Q60" i="12"/>
  <c r="N60" i="12"/>
  <c r="O60" i="12" s="1"/>
  <c r="R59" i="12"/>
  <c r="Q59" i="12"/>
  <c r="N59" i="12"/>
  <c r="O59" i="12" s="1"/>
  <c r="R58" i="12"/>
  <c r="Q58" i="12"/>
  <c r="N58" i="12"/>
  <c r="O58" i="12" s="1"/>
  <c r="R57" i="12"/>
  <c r="Q57" i="12"/>
  <c r="N57" i="12"/>
  <c r="O57" i="12" s="1"/>
  <c r="R56" i="12"/>
  <c r="Q56" i="12"/>
  <c r="N56" i="12"/>
  <c r="O56" i="12" s="1"/>
  <c r="R55" i="12"/>
  <c r="Q55" i="12"/>
  <c r="N55" i="12"/>
  <c r="O55" i="12" s="1"/>
  <c r="R54" i="12"/>
  <c r="Q54" i="12"/>
  <c r="N54" i="12"/>
  <c r="O54" i="12" s="1"/>
  <c r="R53" i="12"/>
  <c r="Q53" i="12"/>
  <c r="N53" i="12"/>
  <c r="O53" i="12" s="1"/>
  <c r="R52" i="12"/>
  <c r="Q52" i="12"/>
  <c r="N52" i="12"/>
  <c r="O52" i="12" s="1"/>
  <c r="R51" i="12"/>
  <c r="Q51" i="12"/>
  <c r="N51" i="12"/>
  <c r="O51" i="12" s="1"/>
  <c r="R50" i="12"/>
  <c r="Q50" i="12"/>
  <c r="N50" i="12"/>
  <c r="O50" i="12" s="1"/>
  <c r="R49" i="12"/>
  <c r="Q49" i="12"/>
  <c r="N49" i="12"/>
  <c r="O49" i="12" s="1"/>
  <c r="R48" i="12"/>
  <c r="Q48" i="12"/>
  <c r="N48" i="12"/>
  <c r="O48" i="12" s="1"/>
  <c r="R47" i="12"/>
  <c r="Q47" i="12"/>
  <c r="N47" i="12"/>
  <c r="O47" i="12" s="1"/>
  <c r="R46" i="12"/>
  <c r="Q46" i="12"/>
  <c r="N46" i="12"/>
  <c r="O46" i="12" s="1"/>
  <c r="R45" i="12"/>
  <c r="Q45" i="12"/>
  <c r="N45" i="12"/>
  <c r="O45" i="12" s="1"/>
  <c r="R44" i="12"/>
  <c r="Q44" i="12"/>
  <c r="N44" i="12"/>
  <c r="O44" i="12" s="1"/>
  <c r="R43" i="12"/>
  <c r="Q43" i="12"/>
  <c r="N43" i="12"/>
  <c r="O43" i="12" s="1"/>
  <c r="R42" i="12"/>
  <c r="Q42" i="12"/>
  <c r="N42" i="12"/>
  <c r="O42" i="12" s="1"/>
  <c r="R41" i="12"/>
  <c r="Q41" i="12"/>
  <c r="N41" i="12"/>
  <c r="O41" i="12" s="1"/>
  <c r="R40" i="12"/>
  <c r="Q40" i="12"/>
  <c r="N40" i="12"/>
  <c r="O40" i="12" s="1"/>
  <c r="R39" i="12"/>
  <c r="Q39" i="12"/>
  <c r="N39" i="12"/>
  <c r="O39" i="12" s="1"/>
  <c r="R38" i="12"/>
  <c r="Q38" i="12"/>
  <c r="N38" i="12"/>
  <c r="O38" i="12" s="1"/>
  <c r="R37" i="12"/>
  <c r="Q37" i="12"/>
  <c r="N37" i="12"/>
  <c r="O37" i="12" s="1"/>
  <c r="R36" i="12"/>
  <c r="Q36" i="12"/>
  <c r="N36" i="12"/>
  <c r="O36" i="12" s="1"/>
  <c r="R35" i="12"/>
  <c r="Q35" i="12"/>
  <c r="N35" i="12"/>
  <c r="O35" i="12" s="1"/>
  <c r="R34" i="12"/>
  <c r="Q34" i="12"/>
  <c r="N34" i="12"/>
  <c r="O34" i="12" s="1"/>
  <c r="R33" i="12"/>
  <c r="Q33" i="12"/>
  <c r="N33" i="12"/>
  <c r="O33" i="12" s="1"/>
  <c r="R32" i="12"/>
  <c r="Q32" i="12"/>
  <c r="N32" i="12"/>
  <c r="O32" i="12" s="1"/>
  <c r="R31" i="12"/>
  <c r="Q31" i="12"/>
  <c r="N31" i="12"/>
  <c r="O31" i="12" s="1"/>
  <c r="R30" i="12"/>
  <c r="Q30" i="12"/>
  <c r="N30" i="12"/>
  <c r="O30" i="12" s="1"/>
  <c r="R29" i="12"/>
  <c r="Q29" i="12"/>
  <c r="N29" i="12"/>
  <c r="O29" i="12" s="1"/>
  <c r="R28" i="12"/>
  <c r="Q28" i="12"/>
  <c r="N28" i="12"/>
  <c r="O28" i="12" s="1"/>
  <c r="R27" i="12"/>
  <c r="Q27" i="12"/>
  <c r="O27" i="12"/>
  <c r="N27" i="12"/>
  <c r="R26" i="12"/>
  <c r="Q26" i="12"/>
  <c r="N26" i="12"/>
  <c r="O26" i="12" s="1"/>
  <c r="R25" i="12"/>
  <c r="Q25" i="12"/>
  <c r="N25" i="12"/>
  <c r="O25" i="12" s="1"/>
  <c r="R24" i="12"/>
  <c r="Q24" i="12"/>
  <c r="N24" i="12"/>
  <c r="O24" i="12" s="1"/>
  <c r="R23" i="12"/>
  <c r="Q23" i="12"/>
  <c r="N23" i="12"/>
  <c r="O23" i="12" s="1"/>
  <c r="R22" i="12"/>
  <c r="Q22" i="12"/>
  <c r="N22" i="12"/>
  <c r="O22" i="12" s="1"/>
  <c r="R21" i="12"/>
  <c r="Q21" i="12"/>
  <c r="N21" i="12"/>
  <c r="O21" i="12" s="1"/>
  <c r="R20" i="12"/>
  <c r="Q20" i="12"/>
  <c r="N20" i="12"/>
  <c r="O20" i="12" s="1"/>
  <c r="R19" i="12"/>
  <c r="Q19" i="12"/>
  <c r="N19" i="12"/>
  <c r="O19" i="12" s="1"/>
  <c r="R18" i="12"/>
  <c r="Q18" i="12"/>
  <c r="N18" i="12"/>
  <c r="O18" i="12" s="1"/>
  <c r="R17" i="12"/>
  <c r="Q17" i="12"/>
  <c r="N17" i="12"/>
  <c r="O17" i="12" s="1"/>
  <c r="R16" i="12"/>
  <c r="Q16" i="12"/>
  <c r="N16" i="12"/>
  <c r="O16" i="12" s="1"/>
  <c r="R15" i="12"/>
  <c r="Q15" i="12"/>
  <c r="N15" i="12"/>
  <c r="O15" i="12" s="1"/>
  <c r="R14" i="12"/>
  <c r="Q14" i="12"/>
  <c r="N14" i="12"/>
  <c r="O14" i="12" s="1"/>
  <c r="R13" i="12"/>
  <c r="Q13" i="12"/>
  <c r="N13" i="12"/>
  <c r="O13" i="12" s="1"/>
  <c r="R12" i="12"/>
  <c r="Q12" i="12"/>
  <c r="N12" i="12"/>
  <c r="O12" i="12" s="1"/>
  <c r="R11" i="12"/>
  <c r="Q11" i="12"/>
  <c r="N11" i="12"/>
  <c r="O11" i="12" s="1"/>
  <c r="W10" i="12"/>
  <c r="R10" i="12"/>
  <c r="Q10" i="12"/>
  <c r="O10" i="12"/>
  <c r="N10" i="12"/>
  <c r="C10" i="12"/>
  <c r="AC303" i="11"/>
  <c r="AD303" i="11" s="1"/>
  <c r="AE303" i="11" s="1"/>
  <c r="AB303" i="11"/>
  <c r="AA303" i="11"/>
  <c r="R303" i="11"/>
  <c r="O303" i="11"/>
  <c r="L303" i="11"/>
  <c r="I303" i="11"/>
  <c r="F303" i="11"/>
  <c r="AC302" i="11"/>
  <c r="AD302" i="11" s="1"/>
  <c r="AE302" i="11" s="1"/>
  <c r="AB302" i="11"/>
  <c r="AA302" i="11"/>
  <c r="R302" i="11"/>
  <c r="O302" i="11"/>
  <c r="L302" i="11"/>
  <c r="I302" i="11"/>
  <c r="F302" i="11"/>
  <c r="AC301" i="11"/>
  <c r="AD301" i="11" s="1"/>
  <c r="AE301" i="11" s="1"/>
  <c r="AB301" i="11"/>
  <c r="AA301" i="11"/>
  <c r="R301" i="11"/>
  <c r="O301" i="11"/>
  <c r="L301" i="11"/>
  <c r="I301" i="11"/>
  <c r="F301" i="11"/>
  <c r="AC300" i="11"/>
  <c r="AD300" i="11" s="1"/>
  <c r="AE300" i="11" s="1"/>
  <c r="AB300" i="11"/>
  <c r="AA300" i="11"/>
  <c r="R300" i="11"/>
  <c r="O300" i="11"/>
  <c r="L300" i="11"/>
  <c r="I300" i="11"/>
  <c r="F300" i="11"/>
  <c r="AC299" i="11"/>
  <c r="AB299" i="11"/>
  <c r="AD299" i="11" s="1"/>
  <c r="AE299" i="11" s="1"/>
  <c r="AA299" i="11"/>
  <c r="R299" i="11"/>
  <c r="O299" i="11"/>
  <c r="L299" i="11"/>
  <c r="I299" i="11"/>
  <c r="F299" i="11"/>
  <c r="AC298" i="11"/>
  <c r="AD298" i="11" s="1"/>
  <c r="AE298" i="11" s="1"/>
  <c r="AB298" i="11"/>
  <c r="AA298" i="11"/>
  <c r="R298" i="11"/>
  <c r="O298" i="11"/>
  <c r="L298" i="11"/>
  <c r="I298" i="11"/>
  <c r="F298" i="11"/>
  <c r="AC297" i="11"/>
  <c r="AD297" i="11" s="1"/>
  <c r="AE297" i="11" s="1"/>
  <c r="AB297" i="11"/>
  <c r="AA297" i="11"/>
  <c r="R297" i="11"/>
  <c r="O297" i="11"/>
  <c r="L297" i="11"/>
  <c r="I297" i="11"/>
  <c r="F297" i="11"/>
  <c r="AC296" i="11"/>
  <c r="AD296" i="11" s="1"/>
  <c r="AE296" i="11" s="1"/>
  <c r="AB296" i="11"/>
  <c r="AA296" i="11"/>
  <c r="R296" i="11"/>
  <c r="O296" i="11"/>
  <c r="L296" i="11"/>
  <c r="I296" i="11"/>
  <c r="F296" i="11"/>
  <c r="AC295" i="11"/>
  <c r="AD295" i="11" s="1"/>
  <c r="AE295" i="11" s="1"/>
  <c r="AB295" i="11"/>
  <c r="AA295" i="11"/>
  <c r="R295" i="11"/>
  <c r="O295" i="11"/>
  <c r="L295" i="11"/>
  <c r="I295" i="11"/>
  <c r="F295" i="11"/>
  <c r="AC294" i="11"/>
  <c r="AD294" i="11" s="1"/>
  <c r="AE294" i="11" s="1"/>
  <c r="AB294" i="11"/>
  <c r="AA294" i="11"/>
  <c r="R294" i="11"/>
  <c r="O294" i="11"/>
  <c r="L294" i="11"/>
  <c r="I294" i="11"/>
  <c r="F294" i="11"/>
  <c r="AC293" i="11"/>
  <c r="AD293" i="11" s="1"/>
  <c r="AE293" i="11" s="1"/>
  <c r="AB293" i="11"/>
  <c r="AA293" i="11"/>
  <c r="R293" i="11"/>
  <c r="O293" i="11"/>
  <c r="L293" i="11"/>
  <c r="I293" i="11"/>
  <c r="F293" i="11"/>
  <c r="AC292" i="11"/>
  <c r="AD292" i="11" s="1"/>
  <c r="AE292" i="11" s="1"/>
  <c r="AB292" i="11"/>
  <c r="AA292" i="11"/>
  <c r="R292" i="11"/>
  <c r="O292" i="11"/>
  <c r="L292" i="11"/>
  <c r="I292" i="11"/>
  <c r="F292" i="11"/>
  <c r="AC291" i="11"/>
  <c r="AD291" i="11" s="1"/>
  <c r="AE291" i="11" s="1"/>
  <c r="AB291" i="11"/>
  <c r="AA291" i="11"/>
  <c r="R291" i="11"/>
  <c r="O291" i="11"/>
  <c r="L291" i="11"/>
  <c r="I291" i="11"/>
  <c r="F291" i="11"/>
  <c r="AC290" i="11"/>
  <c r="AD290" i="11" s="1"/>
  <c r="AE290" i="11" s="1"/>
  <c r="AB290" i="11"/>
  <c r="AA290" i="11"/>
  <c r="R290" i="11"/>
  <c r="O290" i="11"/>
  <c r="L290" i="11"/>
  <c r="I290" i="11"/>
  <c r="F290" i="11"/>
  <c r="AC289" i="11"/>
  <c r="AD289" i="11" s="1"/>
  <c r="AE289" i="11" s="1"/>
  <c r="AB289" i="11"/>
  <c r="AA289" i="11"/>
  <c r="R289" i="11"/>
  <c r="O289" i="11"/>
  <c r="L289" i="11"/>
  <c r="I289" i="11"/>
  <c r="F289" i="11"/>
  <c r="AC288" i="11"/>
  <c r="AD288" i="11" s="1"/>
  <c r="AE288" i="11" s="1"/>
  <c r="AB288" i="11"/>
  <c r="AA288" i="11"/>
  <c r="R288" i="11"/>
  <c r="O288" i="11"/>
  <c r="L288" i="11"/>
  <c r="I288" i="11"/>
  <c r="F288" i="11"/>
  <c r="AC287" i="11"/>
  <c r="AD287" i="11" s="1"/>
  <c r="AE287" i="11" s="1"/>
  <c r="AB287" i="11"/>
  <c r="AA287" i="11"/>
  <c r="R287" i="11"/>
  <c r="O287" i="11"/>
  <c r="L287" i="11"/>
  <c r="I287" i="11"/>
  <c r="F287" i="11"/>
  <c r="AC286" i="11"/>
  <c r="AD286" i="11" s="1"/>
  <c r="AE286" i="11" s="1"/>
  <c r="AB286" i="11"/>
  <c r="AA286" i="11"/>
  <c r="R286" i="11"/>
  <c r="O286" i="11"/>
  <c r="L286" i="11"/>
  <c r="I286" i="11"/>
  <c r="F286" i="11"/>
  <c r="AC285" i="11"/>
  <c r="AD285" i="11" s="1"/>
  <c r="AE285" i="11" s="1"/>
  <c r="AB285" i="11"/>
  <c r="AA285" i="11"/>
  <c r="R285" i="11"/>
  <c r="O285" i="11"/>
  <c r="L285" i="11"/>
  <c r="I285" i="11"/>
  <c r="F285" i="11"/>
  <c r="AC284" i="11"/>
  <c r="AD284" i="11" s="1"/>
  <c r="AE284" i="11" s="1"/>
  <c r="AB284" i="11"/>
  <c r="AA284" i="11"/>
  <c r="R284" i="11"/>
  <c r="O284" i="11"/>
  <c r="L284" i="11"/>
  <c r="I284" i="11"/>
  <c r="F284" i="11"/>
  <c r="AC283" i="11"/>
  <c r="AD283" i="11" s="1"/>
  <c r="AE283" i="11" s="1"/>
  <c r="AB283" i="11"/>
  <c r="AA283" i="11"/>
  <c r="R283" i="11"/>
  <c r="O283" i="11"/>
  <c r="L283" i="11"/>
  <c r="I283" i="11"/>
  <c r="F283" i="11"/>
  <c r="AC282" i="11"/>
  <c r="AD282" i="11" s="1"/>
  <c r="AE282" i="11" s="1"/>
  <c r="AB282" i="11"/>
  <c r="AA282" i="11"/>
  <c r="R282" i="11"/>
  <c r="O282" i="11"/>
  <c r="L282" i="11"/>
  <c r="I282" i="11"/>
  <c r="F282" i="11"/>
  <c r="AC281" i="11"/>
  <c r="AD281" i="11" s="1"/>
  <c r="AE281" i="11" s="1"/>
  <c r="AB281" i="11"/>
  <c r="AA281" i="11"/>
  <c r="R281" i="11"/>
  <c r="O281" i="11"/>
  <c r="L281" i="11"/>
  <c r="I281" i="11"/>
  <c r="F281" i="11"/>
  <c r="AC280" i="11"/>
  <c r="AD280" i="11" s="1"/>
  <c r="AE280" i="11" s="1"/>
  <c r="AB280" i="11"/>
  <c r="AA280" i="11"/>
  <c r="R280" i="11"/>
  <c r="O280" i="11"/>
  <c r="L280" i="11"/>
  <c r="I280" i="11"/>
  <c r="F280" i="11"/>
  <c r="AC279" i="11"/>
  <c r="AD279" i="11" s="1"/>
  <c r="AE279" i="11" s="1"/>
  <c r="AB279" i="11"/>
  <c r="AA279" i="11"/>
  <c r="R279" i="11"/>
  <c r="O279" i="11"/>
  <c r="L279" i="11"/>
  <c r="I279" i="11"/>
  <c r="F279" i="11"/>
  <c r="AC278" i="11"/>
  <c r="AD278" i="11" s="1"/>
  <c r="AE278" i="11" s="1"/>
  <c r="AB278" i="11"/>
  <c r="AA278" i="11"/>
  <c r="R278" i="11"/>
  <c r="O278" i="11"/>
  <c r="L278" i="11"/>
  <c r="I278" i="11"/>
  <c r="F278" i="11"/>
  <c r="AC277" i="11"/>
  <c r="AD277" i="11" s="1"/>
  <c r="AE277" i="11" s="1"/>
  <c r="AB277" i="11"/>
  <c r="AA277" i="11"/>
  <c r="R277" i="11"/>
  <c r="O277" i="11"/>
  <c r="L277" i="11"/>
  <c r="I277" i="11"/>
  <c r="F277" i="11"/>
  <c r="AC276" i="11"/>
  <c r="AD276" i="11" s="1"/>
  <c r="AE276" i="11" s="1"/>
  <c r="AB276" i="11"/>
  <c r="AA276" i="11"/>
  <c r="R276" i="11"/>
  <c r="O276" i="11"/>
  <c r="L276" i="11"/>
  <c r="I276" i="11"/>
  <c r="F276" i="11"/>
  <c r="AC275" i="11"/>
  <c r="AD275" i="11" s="1"/>
  <c r="AE275" i="11" s="1"/>
  <c r="AB275" i="11"/>
  <c r="AA275" i="11"/>
  <c r="R275" i="11"/>
  <c r="O275" i="11"/>
  <c r="L275" i="11"/>
  <c r="I275" i="11"/>
  <c r="F275" i="11"/>
  <c r="AC274" i="11"/>
  <c r="AD274" i="11" s="1"/>
  <c r="AE274" i="11" s="1"/>
  <c r="AB274" i="11"/>
  <c r="AA274" i="11"/>
  <c r="R274" i="11"/>
  <c r="O274" i="11"/>
  <c r="L274" i="11"/>
  <c r="I274" i="11"/>
  <c r="F274" i="11"/>
  <c r="AC273" i="11"/>
  <c r="AD273" i="11" s="1"/>
  <c r="AE273" i="11" s="1"/>
  <c r="AB273" i="11"/>
  <c r="AA273" i="11"/>
  <c r="R273" i="11"/>
  <c r="O273" i="11"/>
  <c r="L273" i="11"/>
  <c r="I273" i="11"/>
  <c r="F273" i="11"/>
  <c r="AC272" i="11"/>
  <c r="AD272" i="11" s="1"/>
  <c r="AE272" i="11" s="1"/>
  <c r="AB272" i="11"/>
  <c r="AA272" i="11"/>
  <c r="R272" i="11"/>
  <c r="O272" i="11"/>
  <c r="L272" i="11"/>
  <c r="I272" i="11"/>
  <c r="F272" i="11"/>
  <c r="AC271" i="11"/>
  <c r="AD271" i="11" s="1"/>
  <c r="AE271" i="11" s="1"/>
  <c r="AB271" i="11"/>
  <c r="AA271" i="11"/>
  <c r="R271" i="11"/>
  <c r="O271" i="11"/>
  <c r="L271" i="11"/>
  <c r="I271" i="11"/>
  <c r="F271" i="11"/>
  <c r="AC270" i="11"/>
  <c r="AD270" i="11" s="1"/>
  <c r="AE270" i="11" s="1"/>
  <c r="AB270" i="11"/>
  <c r="AA270" i="11"/>
  <c r="R270" i="11"/>
  <c r="O270" i="11"/>
  <c r="L270" i="11"/>
  <c r="I270" i="11"/>
  <c r="F270" i="11"/>
  <c r="AC269" i="11"/>
  <c r="AD269" i="11" s="1"/>
  <c r="AE269" i="11" s="1"/>
  <c r="AB269" i="11"/>
  <c r="AA269" i="11"/>
  <c r="R269" i="11"/>
  <c r="O269" i="11"/>
  <c r="L269" i="11"/>
  <c r="I269" i="11"/>
  <c r="F269" i="11"/>
  <c r="AC268" i="11"/>
  <c r="AD268" i="11" s="1"/>
  <c r="AE268" i="11" s="1"/>
  <c r="AB268" i="11"/>
  <c r="AA268" i="11"/>
  <c r="R268" i="11"/>
  <c r="O268" i="11"/>
  <c r="L268" i="11"/>
  <c r="I268" i="11"/>
  <c r="F268" i="11"/>
  <c r="AD267" i="11"/>
  <c r="AE267" i="11" s="1"/>
  <c r="AC267" i="11"/>
  <c r="AB267" i="11"/>
  <c r="AA267" i="11"/>
  <c r="R267" i="11"/>
  <c r="O267" i="11"/>
  <c r="L267" i="11"/>
  <c r="I267" i="11"/>
  <c r="F267" i="11"/>
  <c r="AC266" i="11"/>
  <c r="AD266" i="11" s="1"/>
  <c r="AE266" i="11" s="1"/>
  <c r="AB266" i="11"/>
  <c r="AA266" i="11"/>
  <c r="R266" i="11"/>
  <c r="O266" i="11"/>
  <c r="L266" i="11"/>
  <c r="I266" i="11"/>
  <c r="F266" i="11"/>
  <c r="AC265" i="11"/>
  <c r="AD265" i="11" s="1"/>
  <c r="AE265" i="11" s="1"/>
  <c r="AB265" i="11"/>
  <c r="AA265" i="11"/>
  <c r="R265" i="11"/>
  <c r="O265" i="11"/>
  <c r="L265" i="11"/>
  <c r="I265" i="11"/>
  <c r="F265" i="11"/>
  <c r="AC264" i="11"/>
  <c r="AD264" i="11" s="1"/>
  <c r="AE264" i="11" s="1"/>
  <c r="AB264" i="11"/>
  <c r="AA264" i="11"/>
  <c r="R264" i="11"/>
  <c r="O264" i="11"/>
  <c r="L264" i="11"/>
  <c r="I264" i="11"/>
  <c r="F264" i="11"/>
  <c r="AD263" i="11"/>
  <c r="AE263" i="11" s="1"/>
  <c r="AC263" i="11"/>
  <c r="AB263" i="11"/>
  <c r="AA263" i="11"/>
  <c r="R263" i="11"/>
  <c r="O263" i="11"/>
  <c r="L263" i="11"/>
  <c r="I263" i="11"/>
  <c r="F263" i="11"/>
  <c r="AC262" i="11"/>
  <c r="AD262" i="11" s="1"/>
  <c r="AE262" i="11" s="1"/>
  <c r="AB262" i="11"/>
  <c r="AA262" i="11"/>
  <c r="R262" i="11"/>
  <c r="O262" i="11"/>
  <c r="L262" i="11"/>
  <c r="I262" i="11"/>
  <c r="F262" i="11"/>
  <c r="AC261" i="11"/>
  <c r="AD261" i="11" s="1"/>
  <c r="AE261" i="11" s="1"/>
  <c r="AB261" i="11"/>
  <c r="AA261" i="11"/>
  <c r="R261" i="11"/>
  <c r="O261" i="11"/>
  <c r="L261" i="11"/>
  <c r="I261" i="11"/>
  <c r="F261" i="11"/>
  <c r="AC260" i="11"/>
  <c r="AB260" i="11"/>
  <c r="AD260" i="11" s="1"/>
  <c r="AE260" i="11" s="1"/>
  <c r="AA260" i="11"/>
  <c r="R260" i="11"/>
  <c r="O260" i="11"/>
  <c r="L260" i="11"/>
  <c r="I260" i="11"/>
  <c r="F260" i="11"/>
  <c r="AD259" i="11"/>
  <c r="AE259" i="11" s="1"/>
  <c r="AC259" i="11"/>
  <c r="AB259" i="11"/>
  <c r="AA259" i="11"/>
  <c r="R259" i="11"/>
  <c r="O259" i="11"/>
  <c r="L259" i="11"/>
  <c r="I259" i="11"/>
  <c r="F259" i="11"/>
  <c r="AC258" i="11"/>
  <c r="AD258" i="11" s="1"/>
  <c r="AE258" i="11" s="1"/>
  <c r="AB258" i="11"/>
  <c r="AA258" i="11"/>
  <c r="R258" i="11"/>
  <c r="O258" i="11"/>
  <c r="L258" i="11"/>
  <c r="I258" i="11"/>
  <c r="F258" i="11"/>
  <c r="AC257" i="11"/>
  <c r="AD257" i="11" s="1"/>
  <c r="AE257" i="11" s="1"/>
  <c r="AB257" i="11"/>
  <c r="AA257" i="11"/>
  <c r="R257" i="11"/>
  <c r="O257" i="11"/>
  <c r="L257" i="11"/>
  <c r="I257" i="11"/>
  <c r="F257" i="11"/>
  <c r="AC256" i="11"/>
  <c r="AD256" i="11" s="1"/>
  <c r="AE256" i="11" s="1"/>
  <c r="AB256" i="11"/>
  <c r="AA256" i="11"/>
  <c r="R256" i="11"/>
  <c r="O256" i="11"/>
  <c r="L256" i="11"/>
  <c r="I256" i="11"/>
  <c r="F256" i="11"/>
  <c r="AC255" i="11"/>
  <c r="AD255" i="11" s="1"/>
  <c r="AE255" i="11" s="1"/>
  <c r="AB255" i="11"/>
  <c r="AA255" i="11"/>
  <c r="R255" i="11"/>
  <c r="O255" i="11"/>
  <c r="L255" i="11"/>
  <c r="I255" i="11"/>
  <c r="F255" i="11"/>
  <c r="AC254" i="11"/>
  <c r="AD254" i="11" s="1"/>
  <c r="AE254" i="11" s="1"/>
  <c r="AB254" i="11"/>
  <c r="AA254" i="11"/>
  <c r="R254" i="11"/>
  <c r="O254" i="11"/>
  <c r="L254" i="11"/>
  <c r="I254" i="11"/>
  <c r="F254" i="11"/>
  <c r="AC253" i="11"/>
  <c r="AD253" i="11" s="1"/>
  <c r="AE253" i="11" s="1"/>
  <c r="AB253" i="11"/>
  <c r="AA253" i="11"/>
  <c r="R253" i="11"/>
  <c r="O253" i="11"/>
  <c r="L253" i="11"/>
  <c r="I253" i="11"/>
  <c r="F253" i="11"/>
  <c r="AC252" i="11"/>
  <c r="AD252" i="11" s="1"/>
  <c r="AE252" i="11" s="1"/>
  <c r="AB252" i="11"/>
  <c r="AA252" i="11"/>
  <c r="R252" i="11"/>
  <c r="O252" i="11"/>
  <c r="L252" i="11"/>
  <c r="I252" i="11"/>
  <c r="F252" i="11"/>
  <c r="AD251" i="11"/>
  <c r="AE251" i="11" s="1"/>
  <c r="AC251" i="11"/>
  <c r="AB251" i="11"/>
  <c r="AA251" i="11"/>
  <c r="R251" i="11"/>
  <c r="O251" i="11"/>
  <c r="L251" i="11"/>
  <c r="I251" i="11"/>
  <c r="F251" i="11"/>
  <c r="AC250" i="11"/>
  <c r="AD250" i="11" s="1"/>
  <c r="AE250" i="11" s="1"/>
  <c r="AB250" i="11"/>
  <c r="AA250" i="11"/>
  <c r="R250" i="11"/>
  <c r="O250" i="11"/>
  <c r="L250" i="11"/>
  <c r="I250" i="11"/>
  <c r="F250" i="11"/>
  <c r="AC249" i="11"/>
  <c r="AD249" i="11" s="1"/>
  <c r="AE249" i="11" s="1"/>
  <c r="AB249" i="11"/>
  <c r="AA249" i="11"/>
  <c r="R249" i="11"/>
  <c r="O249" i="11"/>
  <c r="L249" i="11"/>
  <c r="I249" i="11"/>
  <c r="F249" i="11"/>
  <c r="AC248" i="11"/>
  <c r="AB248" i="11"/>
  <c r="AD248" i="11" s="1"/>
  <c r="AE248" i="11" s="1"/>
  <c r="AA248" i="11"/>
  <c r="R248" i="11"/>
  <c r="O248" i="11"/>
  <c r="L248" i="11"/>
  <c r="I248" i="11"/>
  <c r="F248" i="11"/>
  <c r="AC247" i="11"/>
  <c r="AD247" i="11" s="1"/>
  <c r="AE247" i="11" s="1"/>
  <c r="AB247" i="11"/>
  <c r="AA247" i="11"/>
  <c r="R247" i="11"/>
  <c r="O247" i="11"/>
  <c r="L247" i="11"/>
  <c r="I247" i="11"/>
  <c r="F247" i="11"/>
  <c r="AC246" i="11"/>
  <c r="AD246" i="11" s="1"/>
  <c r="AE246" i="11" s="1"/>
  <c r="AB246" i="11"/>
  <c r="AA246" i="11"/>
  <c r="R246" i="11"/>
  <c r="O246" i="11"/>
  <c r="L246" i="11"/>
  <c r="I246" i="11"/>
  <c r="F246" i="11"/>
  <c r="AC245" i="11"/>
  <c r="AD245" i="11" s="1"/>
  <c r="AE245" i="11" s="1"/>
  <c r="AB245" i="11"/>
  <c r="AA245" i="11"/>
  <c r="R245" i="11"/>
  <c r="O245" i="11"/>
  <c r="L245" i="11"/>
  <c r="I245" i="11"/>
  <c r="F245" i="11"/>
  <c r="AC244" i="11"/>
  <c r="AB244" i="11"/>
  <c r="AD244" i="11" s="1"/>
  <c r="AE244" i="11" s="1"/>
  <c r="AA244" i="11"/>
  <c r="R244" i="11"/>
  <c r="O244" i="11"/>
  <c r="L244" i="11"/>
  <c r="I244" i="11"/>
  <c r="F244" i="11"/>
  <c r="AC243" i="11"/>
  <c r="AD243" i="11" s="1"/>
  <c r="AE243" i="11" s="1"/>
  <c r="AB243" i="11"/>
  <c r="AA243" i="11"/>
  <c r="R243" i="11"/>
  <c r="O243" i="11"/>
  <c r="L243" i="11"/>
  <c r="I243" i="11"/>
  <c r="F243" i="11"/>
  <c r="AC242" i="11"/>
  <c r="AD242" i="11" s="1"/>
  <c r="AE242" i="11" s="1"/>
  <c r="AB242" i="11"/>
  <c r="AA242" i="11"/>
  <c r="R242" i="11"/>
  <c r="O242" i="11"/>
  <c r="L242" i="11"/>
  <c r="I242" i="11"/>
  <c r="F242" i="11"/>
  <c r="AC241" i="11"/>
  <c r="AD241" i="11" s="1"/>
  <c r="AE241" i="11" s="1"/>
  <c r="AB241" i="11"/>
  <c r="AA241" i="11"/>
  <c r="R241" i="11"/>
  <c r="O241" i="11"/>
  <c r="L241" i="11"/>
  <c r="I241" i="11"/>
  <c r="F241" i="11"/>
  <c r="AC240" i="11"/>
  <c r="AB240" i="11"/>
  <c r="AD240" i="11" s="1"/>
  <c r="AE240" i="11" s="1"/>
  <c r="AA240" i="11"/>
  <c r="R240" i="11"/>
  <c r="O240" i="11"/>
  <c r="L240" i="11"/>
  <c r="I240" i="11"/>
  <c r="F240" i="11"/>
  <c r="AD239" i="11"/>
  <c r="AE239" i="11" s="1"/>
  <c r="AC239" i="11"/>
  <c r="AB239" i="11"/>
  <c r="AA239" i="11"/>
  <c r="R239" i="11"/>
  <c r="O239" i="11"/>
  <c r="L239" i="11"/>
  <c r="I239" i="11"/>
  <c r="F239" i="11"/>
  <c r="AC238" i="11"/>
  <c r="AD238" i="11" s="1"/>
  <c r="AE238" i="11" s="1"/>
  <c r="AB238" i="11"/>
  <c r="AA238" i="11"/>
  <c r="R238" i="11"/>
  <c r="O238" i="11"/>
  <c r="L238" i="11"/>
  <c r="I238" i="11"/>
  <c r="F238" i="11"/>
  <c r="AC237" i="11"/>
  <c r="AD237" i="11" s="1"/>
  <c r="AE237" i="11" s="1"/>
  <c r="AB237" i="11"/>
  <c r="AA237" i="11"/>
  <c r="R237" i="11"/>
  <c r="O237" i="11"/>
  <c r="L237" i="11"/>
  <c r="I237" i="11"/>
  <c r="F237" i="11"/>
  <c r="AC236" i="11"/>
  <c r="AB236" i="11"/>
  <c r="AD236" i="11" s="1"/>
  <c r="AE236" i="11" s="1"/>
  <c r="AA236" i="11"/>
  <c r="R236" i="11"/>
  <c r="O236" i="11"/>
  <c r="L236" i="11"/>
  <c r="I236" i="11"/>
  <c r="F236" i="11"/>
  <c r="AC235" i="11"/>
  <c r="AB235" i="11"/>
  <c r="AD235" i="11" s="1"/>
  <c r="AE235" i="11" s="1"/>
  <c r="AA235" i="11"/>
  <c r="R235" i="11"/>
  <c r="O235" i="11"/>
  <c r="L235" i="11"/>
  <c r="I235" i="11"/>
  <c r="F235" i="11"/>
  <c r="AC234" i="11"/>
  <c r="AD234" i="11" s="1"/>
  <c r="AE234" i="11" s="1"/>
  <c r="AB234" i="11"/>
  <c r="AA234" i="11"/>
  <c r="R234" i="11"/>
  <c r="O234" i="11"/>
  <c r="L234" i="11"/>
  <c r="I234" i="11"/>
  <c r="F234" i="11"/>
  <c r="AC233" i="11"/>
  <c r="AD233" i="11" s="1"/>
  <c r="AE233" i="11" s="1"/>
  <c r="AB233" i="11"/>
  <c r="AA233" i="11"/>
  <c r="R233" i="11"/>
  <c r="O233" i="11"/>
  <c r="L233" i="11"/>
  <c r="I233" i="11"/>
  <c r="F233" i="11"/>
  <c r="AC232" i="11"/>
  <c r="AB232" i="11"/>
  <c r="AD232" i="11" s="1"/>
  <c r="AE232" i="11" s="1"/>
  <c r="AA232" i="11"/>
  <c r="R232" i="11"/>
  <c r="O232" i="11"/>
  <c r="L232" i="11"/>
  <c r="I232" i="11"/>
  <c r="F232" i="11"/>
  <c r="AD231" i="11"/>
  <c r="AE231" i="11" s="1"/>
  <c r="AC231" i="11"/>
  <c r="AB231" i="11"/>
  <c r="AA231" i="11"/>
  <c r="R231" i="11"/>
  <c r="O231" i="11"/>
  <c r="L231" i="11"/>
  <c r="I231" i="11"/>
  <c r="F231" i="11"/>
  <c r="AC230" i="11"/>
  <c r="AD230" i="11" s="1"/>
  <c r="AE230" i="11" s="1"/>
  <c r="AB230" i="11"/>
  <c r="AA230" i="11"/>
  <c r="R230" i="11"/>
  <c r="O230" i="11"/>
  <c r="L230" i="11"/>
  <c r="I230" i="11"/>
  <c r="F230" i="11"/>
  <c r="AC229" i="11"/>
  <c r="AD229" i="11" s="1"/>
  <c r="AE229" i="11" s="1"/>
  <c r="AB229" i="11"/>
  <c r="AA229" i="11"/>
  <c r="R229" i="11"/>
  <c r="O229" i="11"/>
  <c r="L229" i="11"/>
  <c r="I229" i="11"/>
  <c r="F229" i="11"/>
  <c r="AC228" i="11"/>
  <c r="AB228" i="11"/>
  <c r="AD228" i="11" s="1"/>
  <c r="AE228" i="11" s="1"/>
  <c r="AA228" i="11"/>
  <c r="R228" i="11"/>
  <c r="O228" i="11"/>
  <c r="L228" i="11"/>
  <c r="I228" i="11"/>
  <c r="F228" i="11"/>
  <c r="AD227" i="11"/>
  <c r="AE227" i="11" s="1"/>
  <c r="AC227" i="11"/>
  <c r="AB227" i="11"/>
  <c r="AA227" i="11"/>
  <c r="R227" i="11"/>
  <c r="O227" i="11"/>
  <c r="L227" i="11"/>
  <c r="I227" i="11"/>
  <c r="F227" i="11"/>
  <c r="AC226" i="11"/>
  <c r="AD226" i="11" s="1"/>
  <c r="AE226" i="11" s="1"/>
  <c r="AB226" i="11"/>
  <c r="AA226" i="11"/>
  <c r="R226" i="11"/>
  <c r="O226" i="11"/>
  <c r="L226" i="11"/>
  <c r="I226" i="11"/>
  <c r="F226" i="11"/>
  <c r="AC225" i="11"/>
  <c r="AD225" i="11" s="1"/>
  <c r="AE225" i="11" s="1"/>
  <c r="AB225" i="11"/>
  <c r="AA225" i="11"/>
  <c r="R225" i="11"/>
  <c r="O225" i="11"/>
  <c r="L225" i="11"/>
  <c r="I225" i="11"/>
  <c r="F225" i="11"/>
  <c r="AC224" i="11"/>
  <c r="AB224" i="11"/>
  <c r="AD224" i="11" s="1"/>
  <c r="AE224" i="11" s="1"/>
  <c r="AA224" i="11"/>
  <c r="R224" i="11"/>
  <c r="O224" i="11"/>
  <c r="L224" i="11"/>
  <c r="I224" i="11"/>
  <c r="F224" i="11"/>
  <c r="AD223" i="11"/>
  <c r="AE223" i="11" s="1"/>
  <c r="AC223" i="11"/>
  <c r="AB223" i="11"/>
  <c r="AA223" i="11"/>
  <c r="R223" i="11"/>
  <c r="O223" i="11"/>
  <c r="L223" i="11"/>
  <c r="I223" i="11"/>
  <c r="F223" i="11"/>
  <c r="AC222" i="11"/>
  <c r="AD222" i="11" s="1"/>
  <c r="AE222" i="11" s="1"/>
  <c r="AB222" i="11"/>
  <c r="AA222" i="11"/>
  <c r="R222" i="11"/>
  <c r="O222" i="11"/>
  <c r="L222" i="11"/>
  <c r="I222" i="11"/>
  <c r="F222" i="11"/>
  <c r="AC221" i="11"/>
  <c r="AD221" i="11" s="1"/>
  <c r="AE221" i="11" s="1"/>
  <c r="AB221" i="11"/>
  <c r="AA221" i="11"/>
  <c r="R221" i="11"/>
  <c r="O221" i="11"/>
  <c r="L221" i="11"/>
  <c r="I221" i="11"/>
  <c r="F221" i="11"/>
  <c r="AC220" i="11"/>
  <c r="AB220" i="11"/>
  <c r="AD220" i="11" s="1"/>
  <c r="AE220" i="11" s="1"/>
  <c r="AA220" i="11"/>
  <c r="R220" i="11"/>
  <c r="O220" i="11"/>
  <c r="L220" i="11"/>
  <c r="I220" i="11"/>
  <c r="F220" i="11"/>
  <c r="AD219" i="11"/>
  <c r="AE219" i="11" s="1"/>
  <c r="AC219" i="11"/>
  <c r="AB219" i="11"/>
  <c r="AA219" i="11"/>
  <c r="R219" i="11"/>
  <c r="O219" i="11"/>
  <c r="L219" i="11"/>
  <c r="I219" i="11"/>
  <c r="F219" i="11"/>
  <c r="AC218" i="11"/>
  <c r="AD218" i="11" s="1"/>
  <c r="AE218" i="11" s="1"/>
  <c r="AB218" i="11"/>
  <c r="AA218" i="11"/>
  <c r="R218" i="11"/>
  <c r="O218" i="11"/>
  <c r="L218" i="11"/>
  <c r="I218" i="11"/>
  <c r="F218" i="11"/>
  <c r="AC217" i="11"/>
  <c r="AD217" i="11" s="1"/>
  <c r="AE217" i="11" s="1"/>
  <c r="AB217" i="11"/>
  <c r="AA217" i="11"/>
  <c r="R217" i="11"/>
  <c r="O217" i="11"/>
  <c r="L217" i="11"/>
  <c r="I217" i="11"/>
  <c r="F217" i="11"/>
  <c r="AC216" i="11"/>
  <c r="AB216" i="11"/>
  <c r="AD216" i="11" s="1"/>
  <c r="AE216" i="11" s="1"/>
  <c r="AA216" i="11"/>
  <c r="R216" i="11"/>
  <c r="O216" i="11"/>
  <c r="L216" i="11"/>
  <c r="I216" i="11"/>
  <c r="F216" i="11"/>
  <c r="AD215" i="11"/>
  <c r="AE215" i="11" s="1"/>
  <c r="AC215" i="11"/>
  <c r="AB215" i="11"/>
  <c r="AA215" i="11"/>
  <c r="R215" i="11"/>
  <c r="O215" i="11"/>
  <c r="L215" i="11"/>
  <c r="I215" i="11"/>
  <c r="F215" i="11"/>
  <c r="AC214" i="11"/>
  <c r="AD214" i="11" s="1"/>
  <c r="AE214" i="11" s="1"/>
  <c r="AB214" i="11"/>
  <c r="AA214" i="11"/>
  <c r="R214" i="11"/>
  <c r="O214" i="11"/>
  <c r="L214" i="11"/>
  <c r="I214" i="11"/>
  <c r="F214" i="11"/>
  <c r="AC213" i="11"/>
  <c r="AD213" i="11" s="1"/>
  <c r="AE213" i="11" s="1"/>
  <c r="AB213" i="11"/>
  <c r="AA213" i="11"/>
  <c r="R213" i="11"/>
  <c r="O213" i="11"/>
  <c r="L213" i="11"/>
  <c r="I213" i="11"/>
  <c r="F213" i="11"/>
  <c r="AC212" i="11"/>
  <c r="AB212" i="11"/>
  <c r="AD212" i="11" s="1"/>
  <c r="AE212" i="11" s="1"/>
  <c r="AA212" i="11"/>
  <c r="R212" i="11"/>
  <c r="O212" i="11"/>
  <c r="L212" i="11"/>
  <c r="I212" i="11"/>
  <c r="F212" i="11"/>
  <c r="AD211" i="11"/>
  <c r="AE211" i="11" s="1"/>
  <c r="AC211" i="11"/>
  <c r="AB211" i="11"/>
  <c r="AA211" i="11"/>
  <c r="R211" i="11"/>
  <c r="O211" i="11"/>
  <c r="L211" i="11"/>
  <c r="I211" i="11"/>
  <c r="F211" i="11"/>
  <c r="AC210" i="11"/>
  <c r="AD210" i="11" s="1"/>
  <c r="AE210" i="11" s="1"/>
  <c r="AB210" i="11"/>
  <c r="AA210" i="11"/>
  <c r="R210" i="11"/>
  <c r="O210" i="11"/>
  <c r="L210" i="11"/>
  <c r="I210" i="11"/>
  <c r="F210" i="11"/>
  <c r="AC209" i="11"/>
  <c r="AD209" i="11" s="1"/>
  <c r="AE209" i="11" s="1"/>
  <c r="AB209" i="11"/>
  <c r="AA209" i="11"/>
  <c r="R209" i="11"/>
  <c r="O209" i="11"/>
  <c r="L209" i="11"/>
  <c r="I209" i="11"/>
  <c r="F209" i="11"/>
  <c r="AC208" i="11"/>
  <c r="AB208" i="11"/>
  <c r="AD208" i="11" s="1"/>
  <c r="AE208" i="11" s="1"/>
  <c r="AA208" i="11"/>
  <c r="R208" i="11"/>
  <c r="O208" i="11"/>
  <c r="L208" i="11"/>
  <c r="I208" i="11"/>
  <c r="F208" i="11"/>
  <c r="AD207" i="11"/>
  <c r="AE207" i="11" s="1"/>
  <c r="AC207" i="11"/>
  <c r="AB207" i="11"/>
  <c r="AA207" i="11"/>
  <c r="R207" i="11"/>
  <c r="O207" i="11"/>
  <c r="L207" i="11"/>
  <c r="I207" i="11"/>
  <c r="F207" i="11"/>
  <c r="AC206" i="11"/>
  <c r="AD206" i="11" s="1"/>
  <c r="AE206" i="11" s="1"/>
  <c r="AB206" i="11"/>
  <c r="AA206" i="11"/>
  <c r="R206" i="11"/>
  <c r="O206" i="11"/>
  <c r="L206" i="11"/>
  <c r="I206" i="11"/>
  <c r="F206" i="11"/>
  <c r="AC205" i="11"/>
  <c r="AD205" i="11" s="1"/>
  <c r="AE205" i="11" s="1"/>
  <c r="AB205" i="11"/>
  <c r="AA205" i="11"/>
  <c r="R205" i="11"/>
  <c r="O205" i="11"/>
  <c r="L205" i="11"/>
  <c r="I205" i="11"/>
  <c r="F205" i="11"/>
  <c r="AC204" i="11"/>
  <c r="AD204" i="11" s="1"/>
  <c r="AE204" i="11" s="1"/>
  <c r="AB204" i="11"/>
  <c r="AA204" i="11"/>
  <c r="R204" i="11"/>
  <c r="O204" i="11"/>
  <c r="L204" i="11"/>
  <c r="I204" i="11"/>
  <c r="F204" i="11"/>
  <c r="AD203" i="11"/>
  <c r="AE203" i="11" s="1"/>
  <c r="AC203" i="11"/>
  <c r="AB203" i="11"/>
  <c r="AA203" i="11"/>
  <c r="R203" i="11"/>
  <c r="O203" i="11"/>
  <c r="L203" i="11"/>
  <c r="I203" i="11"/>
  <c r="F203" i="11"/>
  <c r="AC202" i="11"/>
  <c r="AD202" i="11" s="1"/>
  <c r="AE202" i="11" s="1"/>
  <c r="AB202" i="11"/>
  <c r="AA202" i="11"/>
  <c r="R202" i="11"/>
  <c r="O202" i="11"/>
  <c r="L202" i="11"/>
  <c r="I202" i="11"/>
  <c r="F202" i="11"/>
  <c r="AC201" i="11"/>
  <c r="AD201" i="11" s="1"/>
  <c r="AE201" i="11" s="1"/>
  <c r="AB201" i="11"/>
  <c r="AA201" i="11"/>
  <c r="R201" i="11"/>
  <c r="O201" i="11"/>
  <c r="L201" i="11"/>
  <c r="I201" i="11"/>
  <c r="F201" i="11"/>
  <c r="AC200" i="11"/>
  <c r="AD200" i="11" s="1"/>
  <c r="AE200" i="11" s="1"/>
  <c r="AB200" i="11"/>
  <c r="AA200" i="11"/>
  <c r="R200" i="11"/>
  <c r="O200" i="11"/>
  <c r="L200" i="11"/>
  <c r="I200" i="11"/>
  <c r="F200" i="11"/>
  <c r="AD199" i="11"/>
  <c r="AE199" i="11" s="1"/>
  <c r="AC199" i="11"/>
  <c r="AB199" i="11"/>
  <c r="AA199" i="11"/>
  <c r="R199" i="11"/>
  <c r="O199" i="11"/>
  <c r="L199" i="11"/>
  <c r="I199" i="11"/>
  <c r="F199" i="11"/>
  <c r="AC198" i="11"/>
  <c r="AD198" i="11" s="1"/>
  <c r="AE198" i="11" s="1"/>
  <c r="AB198" i="11"/>
  <c r="AA198" i="11"/>
  <c r="R198" i="11"/>
  <c r="O198" i="11"/>
  <c r="L198" i="11"/>
  <c r="I198" i="11"/>
  <c r="F198" i="11"/>
  <c r="AC197" i="11"/>
  <c r="AD197" i="11" s="1"/>
  <c r="AE197" i="11" s="1"/>
  <c r="AB197" i="11"/>
  <c r="AA197" i="11"/>
  <c r="R197" i="11"/>
  <c r="O197" i="11"/>
  <c r="L197" i="11"/>
  <c r="I197" i="11"/>
  <c r="F197" i="11"/>
  <c r="AC196" i="11"/>
  <c r="AD196" i="11" s="1"/>
  <c r="AE196" i="11" s="1"/>
  <c r="AB196" i="11"/>
  <c r="AA196" i="11"/>
  <c r="R196" i="11"/>
  <c r="O196" i="11"/>
  <c r="L196" i="11"/>
  <c r="I196" i="11"/>
  <c r="F196" i="11"/>
  <c r="AD195" i="11"/>
  <c r="AE195" i="11" s="1"/>
  <c r="AC195" i="11"/>
  <c r="AB195" i="11"/>
  <c r="AA195" i="11"/>
  <c r="R195" i="11"/>
  <c r="O195" i="11"/>
  <c r="L195" i="11"/>
  <c r="I195" i="11"/>
  <c r="F195" i="11"/>
  <c r="AC194" i="11"/>
  <c r="AD194" i="11" s="1"/>
  <c r="AE194" i="11" s="1"/>
  <c r="AB194" i="11"/>
  <c r="AA194" i="11"/>
  <c r="R194" i="11"/>
  <c r="O194" i="11"/>
  <c r="L194" i="11"/>
  <c r="I194" i="11"/>
  <c r="F194" i="11"/>
  <c r="AC193" i="11"/>
  <c r="AD193" i="11" s="1"/>
  <c r="AE193" i="11" s="1"/>
  <c r="AB193" i="11"/>
  <c r="AA193" i="11"/>
  <c r="R193" i="11"/>
  <c r="O193" i="11"/>
  <c r="L193" i="11"/>
  <c r="I193" i="11"/>
  <c r="F193" i="11"/>
  <c r="AC192" i="11"/>
  <c r="AD192" i="11" s="1"/>
  <c r="AE192" i="11" s="1"/>
  <c r="AB192" i="11"/>
  <c r="AA192" i="11"/>
  <c r="R192" i="11"/>
  <c r="O192" i="11"/>
  <c r="L192" i="11"/>
  <c r="I192" i="11"/>
  <c r="F192" i="11"/>
  <c r="AD191" i="11"/>
  <c r="AE191" i="11" s="1"/>
  <c r="AC191" i="11"/>
  <c r="AB191" i="11"/>
  <c r="AA191" i="11"/>
  <c r="R191" i="11"/>
  <c r="O191" i="11"/>
  <c r="L191" i="11"/>
  <c r="I191" i="11"/>
  <c r="F191" i="11"/>
  <c r="AC190" i="11"/>
  <c r="AD190" i="11" s="1"/>
  <c r="AE190" i="11" s="1"/>
  <c r="AB190" i="11"/>
  <c r="AA190" i="11"/>
  <c r="R190" i="11"/>
  <c r="O190" i="11"/>
  <c r="L190" i="11"/>
  <c r="I190" i="11"/>
  <c r="F190" i="11"/>
  <c r="AC189" i="11"/>
  <c r="AD189" i="11" s="1"/>
  <c r="AE189" i="11" s="1"/>
  <c r="AB189" i="11"/>
  <c r="AA189" i="11"/>
  <c r="R189" i="11"/>
  <c r="O189" i="11"/>
  <c r="L189" i="11"/>
  <c r="I189" i="11"/>
  <c r="F189" i="11"/>
  <c r="AC188" i="11"/>
  <c r="AD188" i="11" s="1"/>
  <c r="AE188" i="11" s="1"/>
  <c r="AB188" i="11"/>
  <c r="AA188" i="11"/>
  <c r="R188" i="11"/>
  <c r="O188" i="11"/>
  <c r="L188" i="11"/>
  <c r="I188" i="11"/>
  <c r="F188" i="11"/>
  <c r="AD187" i="11"/>
  <c r="AE187" i="11" s="1"/>
  <c r="AC187" i="11"/>
  <c r="AB187" i="11"/>
  <c r="AA187" i="11"/>
  <c r="R187" i="11"/>
  <c r="O187" i="11"/>
  <c r="L187" i="11"/>
  <c r="I187" i="11"/>
  <c r="F187" i="11"/>
  <c r="AC186" i="11"/>
  <c r="AD186" i="11" s="1"/>
  <c r="AE186" i="11" s="1"/>
  <c r="AB186" i="11"/>
  <c r="AA186" i="11"/>
  <c r="R186" i="11"/>
  <c r="O186" i="11"/>
  <c r="L186" i="11"/>
  <c r="I186" i="11"/>
  <c r="F186" i="11"/>
  <c r="AC185" i="11"/>
  <c r="AD185" i="11" s="1"/>
  <c r="AE185" i="11" s="1"/>
  <c r="AB185" i="11"/>
  <c r="AA185" i="11"/>
  <c r="R185" i="11"/>
  <c r="O185" i="11"/>
  <c r="L185" i="11"/>
  <c r="I185" i="11"/>
  <c r="F185" i="11"/>
  <c r="AC184" i="11"/>
  <c r="AD184" i="11" s="1"/>
  <c r="AE184" i="11" s="1"/>
  <c r="AB184" i="11"/>
  <c r="AA184" i="11"/>
  <c r="R184" i="11"/>
  <c r="O184" i="11"/>
  <c r="L184" i="11"/>
  <c r="I184" i="11"/>
  <c r="F184" i="11"/>
  <c r="AD183" i="11"/>
  <c r="AE183" i="11" s="1"/>
  <c r="AC183" i="11"/>
  <c r="AB183" i="11"/>
  <c r="AA183" i="11"/>
  <c r="R183" i="11"/>
  <c r="O183" i="11"/>
  <c r="L183" i="11"/>
  <c r="I183" i="11"/>
  <c r="F183" i="11"/>
  <c r="AC182" i="11"/>
  <c r="AD182" i="11" s="1"/>
  <c r="AE182" i="11" s="1"/>
  <c r="AB182" i="11"/>
  <c r="AA182" i="11"/>
  <c r="R182" i="11"/>
  <c r="O182" i="11"/>
  <c r="L182" i="11"/>
  <c r="I182" i="11"/>
  <c r="F182" i="11"/>
  <c r="AC181" i="11"/>
  <c r="AD181" i="11" s="1"/>
  <c r="AE181" i="11" s="1"/>
  <c r="AB181" i="11"/>
  <c r="AA181" i="11"/>
  <c r="R181" i="11"/>
  <c r="O181" i="11"/>
  <c r="L181" i="11"/>
  <c r="I181" i="11"/>
  <c r="F181" i="11"/>
  <c r="AC180" i="11"/>
  <c r="AD180" i="11" s="1"/>
  <c r="AE180" i="11" s="1"/>
  <c r="AB180" i="11"/>
  <c r="AA180" i="11"/>
  <c r="R180" i="11"/>
  <c r="O180" i="11"/>
  <c r="L180" i="11"/>
  <c r="I180" i="11"/>
  <c r="F180" i="11"/>
  <c r="AC179" i="11"/>
  <c r="AD179" i="11" s="1"/>
  <c r="AE179" i="11" s="1"/>
  <c r="AB179" i="11"/>
  <c r="AA179" i="11"/>
  <c r="R179" i="11"/>
  <c r="O179" i="11"/>
  <c r="L179" i="11"/>
  <c r="I179" i="11"/>
  <c r="F179" i="11"/>
  <c r="AC178" i="11"/>
  <c r="AD178" i="11" s="1"/>
  <c r="AE178" i="11" s="1"/>
  <c r="AB178" i="11"/>
  <c r="AA178" i="11"/>
  <c r="R178" i="11"/>
  <c r="O178" i="11"/>
  <c r="L178" i="11"/>
  <c r="I178" i="11"/>
  <c r="F178" i="11"/>
  <c r="AC177" i="11"/>
  <c r="AD177" i="11" s="1"/>
  <c r="AE177" i="11" s="1"/>
  <c r="AB177" i="11"/>
  <c r="AA177" i="11"/>
  <c r="R177" i="11"/>
  <c r="O177" i="11"/>
  <c r="L177" i="11"/>
  <c r="I177" i="11"/>
  <c r="F177" i="11"/>
  <c r="AC176" i="11"/>
  <c r="AD176" i="11" s="1"/>
  <c r="AE176" i="11" s="1"/>
  <c r="AB176" i="11"/>
  <c r="AA176" i="11"/>
  <c r="R176" i="11"/>
  <c r="O176" i="11"/>
  <c r="L176" i="11"/>
  <c r="I176" i="11"/>
  <c r="F176" i="11"/>
  <c r="AC175" i="11"/>
  <c r="AD175" i="11" s="1"/>
  <c r="AE175" i="11" s="1"/>
  <c r="AB175" i="11"/>
  <c r="AA175" i="11"/>
  <c r="R175" i="11"/>
  <c r="O175" i="11"/>
  <c r="L175" i="11"/>
  <c r="I175" i="11"/>
  <c r="F175" i="11"/>
  <c r="AC174" i="11"/>
  <c r="AD174" i="11" s="1"/>
  <c r="AE174" i="11" s="1"/>
  <c r="AB174" i="11"/>
  <c r="AA174" i="11"/>
  <c r="R174" i="11"/>
  <c r="O174" i="11"/>
  <c r="L174" i="11"/>
  <c r="I174" i="11"/>
  <c r="F174" i="11"/>
  <c r="AC173" i="11"/>
  <c r="AD173" i="11" s="1"/>
  <c r="AE173" i="11" s="1"/>
  <c r="AB173" i="11"/>
  <c r="AA173" i="11"/>
  <c r="R173" i="11"/>
  <c r="O173" i="11"/>
  <c r="L173" i="11"/>
  <c r="I173" i="11"/>
  <c r="F173" i="11"/>
  <c r="AC172" i="11"/>
  <c r="AD172" i="11" s="1"/>
  <c r="AE172" i="11" s="1"/>
  <c r="AB172" i="11"/>
  <c r="AA172" i="11"/>
  <c r="R172" i="11"/>
  <c r="O172" i="11"/>
  <c r="L172" i="11"/>
  <c r="I172" i="11"/>
  <c r="F172" i="11"/>
  <c r="AD171" i="11"/>
  <c r="AE171" i="11" s="1"/>
  <c r="AC171" i="11"/>
  <c r="AB171" i="11"/>
  <c r="AA171" i="11"/>
  <c r="R171" i="11"/>
  <c r="O171" i="11"/>
  <c r="L171" i="11"/>
  <c r="I171" i="11"/>
  <c r="F171" i="11"/>
  <c r="AC170" i="11"/>
  <c r="AD170" i="11" s="1"/>
  <c r="AE170" i="11" s="1"/>
  <c r="AB170" i="11"/>
  <c r="AA170" i="11"/>
  <c r="R170" i="11"/>
  <c r="O170" i="11"/>
  <c r="L170" i="11"/>
  <c r="I170" i="11"/>
  <c r="F170" i="11"/>
  <c r="AC169" i="11"/>
  <c r="AD169" i="11" s="1"/>
  <c r="AE169" i="11" s="1"/>
  <c r="AB169" i="11"/>
  <c r="AA169" i="11"/>
  <c r="R169" i="11"/>
  <c r="O169" i="11"/>
  <c r="L169" i="11"/>
  <c r="I169" i="11"/>
  <c r="F169" i="11"/>
  <c r="AC168" i="11"/>
  <c r="AD168" i="11" s="1"/>
  <c r="AE168" i="11" s="1"/>
  <c r="AB168" i="11"/>
  <c r="AA168" i="11"/>
  <c r="R168" i="11"/>
  <c r="O168" i="11"/>
  <c r="L168" i="11"/>
  <c r="I168" i="11"/>
  <c r="F168" i="11"/>
  <c r="AD167" i="11"/>
  <c r="AE167" i="11" s="1"/>
  <c r="AC167" i="11"/>
  <c r="AB167" i="11"/>
  <c r="AA167" i="11"/>
  <c r="R167" i="11"/>
  <c r="O167" i="11"/>
  <c r="L167" i="11"/>
  <c r="I167" i="11"/>
  <c r="F167" i="11"/>
  <c r="AC166" i="11"/>
  <c r="AD166" i="11" s="1"/>
  <c r="AE166" i="11" s="1"/>
  <c r="AB166" i="11"/>
  <c r="AA166" i="11"/>
  <c r="R166" i="11"/>
  <c r="O166" i="11"/>
  <c r="L166" i="11"/>
  <c r="I166" i="11"/>
  <c r="F166" i="11"/>
  <c r="AC165" i="11"/>
  <c r="AD165" i="11" s="1"/>
  <c r="AE165" i="11" s="1"/>
  <c r="AB165" i="11"/>
  <c r="AA165" i="11"/>
  <c r="R165" i="11"/>
  <c r="O165" i="11"/>
  <c r="L165" i="11"/>
  <c r="I165" i="11"/>
  <c r="F165" i="11"/>
  <c r="AC164" i="11"/>
  <c r="AB164" i="11"/>
  <c r="AD164" i="11" s="1"/>
  <c r="AE164" i="11" s="1"/>
  <c r="AA164" i="11"/>
  <c r="R164" i="11"/>
  <c r="O164" i="11"/>
  <c r="L164" i="11"/>
  <c r="I164" i="11"/>
  <c r="F164" i="11"/>
  <c r="AD163" i="11"/>
  <c r="AE163" i="11" s="1"/>
  <c r="AC163" i="11"/>
  <c r="AB163" i="11"/>
  <c r="AA163" i="11"/>
  <c r="R163" i="11"/>
  <c r="O163" i="11"/>
  <c r="L163" i="11"/>
  <c r="I163" i="11"/>
  <c r="F163" i="11"/>
  <c r="AC162" i="11"/>
  <c r="AD162" i="11" s="1"/>
  <c r="AE162" i="11" s="1"/>
  <c r="AB162" i="11"/>
  <c r="AA162" i="11"/>
  <c r="R162" i="11"/>
  <c r="O162" i="11"/>
  <c r="L162" i="11"/>
  <c r="I162" i="11"/>
  <c r="F162" i="11"/>
  <c r="AC161" i="11"/>
  <c r="AD161" i="11" s="1"/>
  <c r="AE161" i="11" s="1"/>
  <c r="AB161" i="11"/>
  <c r="AA161" i="11"/>
  <c r="R161" i="11"/>
  <c r="O161" i="11"/>
  <c r="L161" i="11"/>
  <c r="I161" i="11"/>
  <c r="F161" i="11"/>
  <c r="AC160" i="11"/>
  <c r="AB160" i="11"/>
  <c r="AD160" i="11" s="1"/>
  <c r="AE160" i="11" s="1"/>
  <c r="AA160" i="11"/>
  <c r="R160" i="11"/>
  <c r="O160" i="11"/>
  <c r="L160" i="11"/>
  <c r="I160" i="11"/>
  <c r="F160" i="11"/>
  <c r="AD159" i="11"/>
  <c r="AE159" i="11" s="1"/>
  <c r="AC159" i="11"/>
  <c r="AB159" i="11"/>
  <c r="AA159" i="11"/>
  <c r="R159" i="11"/>
  <c r="O159" i="11"/>
  <c r="L159" i="11"/>
  <c r="I159" i="11"/>
  <c r="F159" i="11"/>
  <c r="AC158" i="11"/>
  <c r="AD158" i="11" s="1"/>
  <c r="AE158" i="11" s="1"/>
  <c r="AB158" i="11"/>
  <c r="AA158" i="11"/>
  <c r="R158" i="11"/>
  <c r="O158" i="11"/>
  <c r="L158" i="11"/>
  <c r="I158" i="11"/>
  <c r="F158" i="11"/>
  <c r="AC157" i="11"/>
  <c r="AD157" i="11" s="1"/>
  <c r="AE157" i="11" s="1"/>
  <c r="AB157" i="11"/>
  <c r="AA157" i="11"/>
  <c r="R157" i="11"/>
  <c r="O157" i="11"/>
  <c r="L157" i="11"/>
  <c r="I157" i="11"/>
  <c r="F157" i="11"/>
  <c r="AC156" i="11"/>
  <c r="AD156" i="11" s="1"/>
  <c r="AE156" i="11" s="1"/>
  <c r="AB156" i="11"/>
  <c r="AA156" i="11"/>
  <c r="R156" i="11"/>
  <c r="O156" i="11"/>
  <c r="L156" i="11"/>
  <c r="I156" i="11"/>
  <c r="F156" i="11"/>
  <c r="AD155" i="11"/>
  <c r="AE155" i="11" s="1"/>
  <c r="AC155" i="11"/>
  <c r="AB155" i="11"/>
  <c r="AA155" i="11"/>
  <c r="R155" i="11"/>
  <c r="O155" i="11"/>
  <c r="L155" i="11"/>
  <c r="I155" i="11"/>
  <c r="F155" i="11"/>
  <c r="AC154" i="11"/>
  <c r="AD154" i="11" s="1"/>
  <c r="AE154" i="11" s="1"/>
  <c r="AB154" i="11"/>
  <c r="AA154" i="11"/>
  <c r="R154" i="11"/>
  <c r="O154" i="11"/>
  <c r="L154" i="11"/>
  <c r="I154" i="11"/>
  <c r="F154" i="11"/>
  <c r="AC153" i="11"/>
  <c r="AD153" i="11" s="1"/>
  <c r="AE153" i="11" s="1"/>
  <c r="AB153" i="11"/>
  <c r="AA153" i="11"/>
  <c r="R153" i="11"/>
  <c r="O153" i="11"/>
  <c r="L153" i="11"/>
  <c r="I153" i="11"/>
  <c r="F153" i="11"/>
  <c r="AC152" i="11"/>
  <c r="AD152" i="11" s="1"/>
  <c r="AE152" i="11" s="1"/>
  <c r="AB152" i="11"/>
  <c r="AA152" i="11"/>
  <c r="R152" i="11"/>
  <c r="O152" i="11"/>
  <c r="L152" i="11"/>
  <c r="I152" i="11"/>
  <c r="F152" i="11"/>
  <c r="AD151" i="11"/>
  <c r="AE151" i="11" s="1"/>
  <c r="AC151" i="11"/>
  <c r="AB151" i="11"/>
  <c r="AA151" i="11"/>
  <c r="R151" i="11"/>
  <c r="O151" i="11"/>
  <c r="L151" i="11"/>
  <c r="I151" i="11"/>
  <c r="F151" i="11"/>
  <c r="AC150" i="11"/>
  <c r="AD150" i="11" s="1"/>
  <c r="AE150" i="11" s="1"/>
  <c r="AB150" i="11"/>
  <c r="AA150" i="11"/>
  <c r="R150" i="11"/>
  <c r="O150" i="11"/>
  <c r="L150" i="11"/>
  <c r="I150" i="11"/>
  <c r="F150" i="11"/>
  <c r="AC149" i="11"/>
  <c r="AD149" i="11" s="1"/>
  <c r="AE149" i="11" s="1"/>
  <c r="AB149" i="11"/>
  <c r="AA149" i="11"/>
  <c r="R149" i="11"/>
  <c r="O149" i="11"/>
  <c r="L149" i="11"/>
  <c r="I149" i="11"/>
  <c r="F149" i="11"/>
  <c r="AC148" i="11"/>
  <c r="AB148" i="11"/>
  <c r="AD148" i="11" s="1"/>
  <c r="AE148" i="11" s="1"/>
  <c r="AA148" i="11"/>
  <c r="R148" i="11"/>
  <c r="O148" i="11"/>
  <c r="L148" i="11"/>
  <c r="I148" i="11"/>
  <c r="F148" i="11"/>
  <c r="AD147" i="11"/>
  <c r="AE147" i="11" s="1"/>
  <c r="AC147" i="11"/>
  <c r="AB147" i="11"/>
  <c r="AA147" i="11"/>
  <c r="R147" i="11"/>
  <c r="O147" i="11"/>
  <c r="L147" i="11"/>
  <c r="I147" i="11"/>
  <c r="F147" i="11"/>
  <c r="AC146" i="11"/>
  <c r="AD146" i="11" s="1"/>
  <c r="AE146" i="11" s="1"/>
  <c r="AB146" i="11"/>
  <c r="AA146" i="11"/>
  <c r="R146" i="11"/>
  <c r="O146" i="11"/>
  <c r="L146" i="11"/>
  <c r="I146" i="11"/>
  <c r="F146" i="11"/>
  <c r="AC145" i="11"/>
  <c r="AD145" i="11" s="1"/>
  <c r="AE145" i="11" s="1"/>
  <c r="AB145" i="11"/>
  <c r="AA145" i="11"/>
  <c r="R145" i="11"/>
  <c r="O145" i="11"/>
  <c r="L145" i="11"/>
  <c r="I145" i="11"/>
  <c r="F145" i="11"/>
  <c r="AC144" i="11"/>
  <c r="AD144" i="11" s="1"/>
  <c r="AE144" i="11" s="1"/>
  <c r="AB144" i="11"/>
  <c r="AA144" i="11"/>
  <c r="R144" i="11"/>
  <c r="O144" i="11"/>
  <c r="L144" i="11"/>
  <c r="I144" i="11"/>
  <c r="F144" i="11"/>
  <c r="AD143" i="11"/>
  <c r="AE143" i="11" s="1"/>
  <c r="AC143" i="11"/>
  <c r="AB143" i="11"/>
  <c r="AA143" i="11"/>
  <c r="R143" i="11"/>
  <c r="O143" i="11"/>
  <c r="L143" i="11"/>
  <c r="I143" i="11"/>
  <c r="F143" i="11"/>
  <c r="AC142" i="11"/>
  <c r="AD142" i="11" s="1"/>
  <c r="AE142" i="11" s="1"/>
  <c r="AB142" i="11"/>
  <c r="AA142" i="11"/>
  <c r="R142" i="11"/>
  <c r="O142" i="11"/>
  <c r="L142" i="11"/>
  <c r="I142" i="11"/>
  <c r="F142" i="11"/>
  <c r="AC141" i="11"/>
  <c r="AD141" i="11" s="1"/>
  <c r="AE141" i="11" s="1"/>
  <c r="AB141" i="11"/>
  <c r="AA141" i="11"/>
  <c r="R141" i="11"/>
  <c r="O141" i="11"/>
  <c r="L141" i="11"/>
  <c r="I141" i="11"/>
  <c r="F141" i="11"/>
  <c r="AC140" i="11"/>
  <c r="AD140" i="11" s="1"/>
  <c r="AE140" i="11" s="1"/>
  <c r="AB140" i="11"/>
  <c r="AA140" i="11"/>
  <c r="R140" i="11"/>
  <c r="O140" i="11"/>
  <c r="L140" i="11"/>
  <c r="I140" i="11"/>
  <c r="F140" i="11"/>
  <c r="AD139" i="11"/>
  <c r="AE139" i="11" s="1"/>
  <c r="AC139" i="11"/>
  <c r="AB139" i="11"/>
  <c r="AA139" i="11"/>
  <c r="R139" i="11"/>
  <c r="O139" i="11"/>
  <c r="L139" i="11"/>
  <c r="I139" i="11"/>
  <c r="F139" i="11"/>
  <c r="AC138" i="11"/>
  <c r="AD138" i="11" s="1"/>
  <c r="AE138" i="11" s="1"/>
  <c r="AB138" i="11"/>
  <c r="AA138" i="11"/>
  <c r="R138" i="11"/>
  <c r="O138" i="11"/>
  <c r="L138" i="11"/>
  <c r="I138" i="11"/>
  <c r="F138" i="11"/>
  <c r="AC137" i="11"/>
  <c r="AD137" i="11" s="1"/>
  <c r="AE137" i="11" s="1"/>
  <c r="AB137" i="11"/>
  <c r="AA137" i="11"/>
  <c r="R137" i="11"/>
  <c r="O137" i="11"/>
  <c r="L137" i="11"/>
  <c r="I137" i="11"/>
  <c r="F137" i="11"/>
  <c r="AC136" i="11"/>
  <c r="AB136" i="11"/>
  <c r="AD136" i="11" s="1"/>
  <c r="AE136" i="11" s="1"/>
  <c r="AA136" i="11"/>
  <c r="R136" i="11"/>
  <c r="O136" i="11"/>
  <c r="L136" i="11"/>
  <c r="I136" i="11"/>
  <c r="F136" i="11"/>
  <c r="AD135" i="11"/>
  <c r="AE135" i="11" s="1"/>
  <c r="AC135" i="11"/>
  <c r="AB135" i="11"/>
  <c r="AA135" i="11"/>
  <c r="R135" i="11"/>
  <c r="O135" i="11"/>
  <c r="L135" i="11"/>
  <c r="I135" i="11"/>
  <c r="F135" i="11"/>
  <c r="AC134" i="11"/>
  <c r="AD134" i="11" s="1"/>
  <c r="AE134" i="11" s="1"/>
  <c r="AB134" i="11"/>
  <c r="AA134" i="11"/>
  <c r="R134" i="11"/>
  <c r="O134" i="11"/>
  <c r="L134" i="11"/>
  <c r="I134" i="11"/>
  <c r="F134" i="11"/>
  <c r="AC133" i="11"/>
  <c r="AD133" i="11" s="1"/>
  <c r="AE133" i="11" s="1"/>
  <c r="AB133" i="11"/>
  <c r="AA133" i="11"/>
  <c r="R133" i="11"/>
  <c r="O133" i="11"/>
  <c r="L133" i="11"/>
  <c r="I133" i="11"/>
  <c r="F133" i="11"/>
  <c r="AC132" i="11"/>
  <c r="AB132" i="11"/>
  <c r="AD132" i="11" s="1"/>
  <c r="AE132" i="11" s="1"/>
  <c r="AA132" i="11"/>
  <c r="R132" i="11"/>
  <c r="O132" i="11"/>
  <c r="L132" i="11"/>
  <c r="I132" i="11"/>
  <c r="F132" i="11"/>
  <c r="AD131" i="11"/>
  <c r="AE131" i="11" s="1"/>
  <c r="AC131" i="11"/>
  <c r="AB131" i="11"/>
  <c r="AA131" i="11"/>
  <c r="R131" i="11"/>
  <c r="O131" i="11"/>
  <c r="L131" i="11"/>
  <c r="I131" i="11"/>
  <c r="F131" i="11"/>
  <c r="AC130" i="11"/>
  <c r="AD130" i="11" s="1"/>
  <c r="AE130" i="11" s="1"/>
  <c r="AB130" i="11"/>
  <c r="AA130" i="11"/>
  <c r="R130" i="11"/>
  <c r="O130" i="11"/>
  <c r="L130" i="11"/>
  <c r="I130" i="11"/>
  <c r="F130" i="11"/>
  <c r="AC129" i="11"/>
  <c r="AD129" i="11" s="1"/>
  <c r="AE129" i="11" s="1"/>
  <c r="AB129" i="11"/>
  <c r="AA129" i="11"/>
  <c r="R129" i="11"/>
  <c r="O129" i="11"/>
  <c r="L129" i="11"/>
  <c r="I129" i="11"/>
  <c r="F129" i="11"/>
  <c r="AC128" i="11"/>
  <c r="AD128" i="11" s="1"/>
  <c r="AE128" i="11" s="1"/>
  <c r="AB128" i="11"/>
  <c r="AA128" i="11"/>
  <c r="R128" i="11"/>
  <c r="O128" i="11"/>
  <c r="L128" i="11"/>
  <c r="I128" i="11"/>
  <c r="F128" i="11"/>
  <c r="AD127" i="11"/>
  <c r="AE127" i="11" s="1"/>
  <c r="AC127" i="11"/>
  <c r="AB127" i="11"/>
  <c r="AA127" i="11"/>
  <c r="R127" i="11"/>
  <c r="O127" i="11"/>
  <c r="L127" i="11"/>
  <c r="I127" i="11"/>
  <c r="F127" i="11"/>
  <c r="AC126" i="11"/>
  <c r="AD126" i="11" s="1"/>
  <c r="AE126" i="11" s="1"/>
  <c r="AB126" i="11"/>
  <c r="AA126" i="11"/>
  <c r="R126" i="11"/>
  <c r="O126" i="11"/>
  <c r="L126" i="11"/>
  <c r="I126" i="11"/>
  <c r="F126" i="11"/>
  <c r="AC125" i="11"/>
  <c r="AD125" i="11" s="1"/>
  <c r="AE125" i="11" s="1"/>
  <c r="AB125" i="11"/>
  <c r="AA125" i="11"/>
  <c r="R125" i="11"/>
  <c r="O125" i="11"/>
  <c r="L125" i="11"/>
  <c r="I125" i="11"/>
  <c r="F125" i="11"/>
  <c r="AC124" i="11"/>
  <c r="AD124" i="11" s="1"/>
  <c r="AE124" i="11" s="1"/>
  <c r="AB124" i="11"/>
  <c r="AA124" i="11"/>
  <c r="R124" i="11"/>
  <c r="O124" i="11"/>
  <c r="L124" i="11"/>
  <c r="I124" i="11"/>
  <c r="F124" i="11"/>
  <c r="AD123" i="11"/>
  <c r="AE123" i="11" s="1"/>
  <c r="AC123" i="11"/>
  <c r="AB123" i="11"/>
  <c r="AA123" i="11"/>
  <c r="R123" i="11"/>
  <c r="O123" i="11"/>
  <c r="L123" i="11"/>
  <c r="I123" i="11"/>
  <c r="F123" i="11"/>
  <c r="AC122" i="11"/>
  <c r="AD122" i="11" s="1"/>
  <c r="AE122" i="11" s="1"/>
  <c r="AB122" i="11"/>
  <c r="AA122" i="11"/>
  <c r="R122" i="11"/>
  <c r="O122" i="11"/>
  <c r="L122" i="11"/>
  <c r="I122" i="11"/>
  <c r="F122" i="11"/>
  <c r="AC121" i="11"/>
  <c r="AD121" i="11" s="1"/>
  <c r="AE121" i="11" s="1"/>
  <c r="AB121" i="11"/>
  <c r="AA121" i="11"/>
  <c r="R121" i="11"/>
  <c r="O121" i="11"/>
  <c r="L121" i="11"/>
  <c r="I121" i="11"/>
  <c r="F121" i="11"/>
  <c r="AC120" i="11"/>
  <c r="AD120" i="11" s="1"/>
  <c r="AE120" i="11" s="1"/>
  <c r="AB120" i="11"/>
  <c r="AA120" i="11"/>
  <c r="R120" i="11"/>
  <c r="O120" i="11"/>
  <c r="L120" i="11"/>
  <c r="I120" i="11"/>
  <c r="F120" i="11"/>
  <c r="AD119" i="11"/>
  <c r="AE119" i="11" s="1"/>
  <c r="AC119" i="11"/>
  <c r="AB119" i="11"/>
  <c r="AA119" i="11"/>
  <c r="R119" i="11"/>
  <c r="O119" i="11"/>
  <c r="L119" i="11"/>
  <c r="I119" i="11"/>
  <c r="F119" i="11"/>
  <c r="AC118" i="11"/>
  <c r="AD118" i="11" s="1"/>
  <c r="AE118" i="11" s="1"/>
  <c r="AB118" i="11"/>
  <c r="AA118" i="11"/>
  <c r="R118" i="11"/>
  <c r="O118" i="11"/>
  <c r="L118" i="11"/>
  <c r="I118" i="11"/>
  <c r="F118" i="11"/>
  <c r="AC117" i="11"/>
  <c r="AD117" i="11" s="1"/>
  <c r="AE117" i="11" s="1"/>
  <c r="AB117" i="11"/>
  <c r="AA117" i="11"/>
  <c r="R117" i="11"/>
  <c r="O117" i="11"/>
  <c r="L117" i="11"/>
  <c r="I117" i="11"/>
  <c r="F117" i="11"/>
  <c r="AC116" i="11"/>
  <c r="AD116" i="11" s="1"/>
  <c r="AE116" i="11" s="1"/>
  <c r="AB116" i="11"/>
  <c r="AA116" i="11"/>
  <c r="R116" i="11"/>
  <c r="O116" i="11"/>
  <c r="L116" i="11"/>
  <c r="I116" i="11"/>
  <c r="F116" i="11"/>
  <c r="AD115" i="11"/>
  <c r="AE115" i="11" s="1"/>
  <c r="AC115" i="11"/>
  <c r="AB115" i="11"/>
  <c r="AA115" i="11"/>
  <c r="R115" i="11"/>
  <c r="O115" i="11"/>
  <c r="L115" i="11"/>
  <c r="I115" i="11"/>
  <c r="F115" i="11"/>
  <c r="AC114" i="11"/>
  <c r="AD114" i="11" s="1"/>
  <c r="AE114" i="11" s="1"/>
  <c r="AB114" i="11"/>
  <c r="AA114" i="11"/>
  <c r="R114" i="11"/>
  <c r="O114" i="11"/>
  <c r="L114" i="11"/>
  <c r="I114" i="11"/>
  <c r="F114" i="11"/>
  <c r="AC113" i="11"/>
  <c r="AD113" i="11" s="1"/>
  <c r="AE113" i="11" s="1"/>
  <c r="AB113" i="11"/>
  <c r="AA113" i="11"/>
  <c r="R113" i="11"/>
  <c r="O113" i="11"/>
  <c r="L113" i="11"/>
  <c r="I113" i="11"/>
  <c r="F113" i="11"/>
  <c r="AC112" i="11"/>
  <c r="AD112" i="11" s="1"/>
  <c r="AE112" i="11" s="1"/>
  <c r="AB112" i="11"/>
  <c r="AA112" i="11"/>
  <c r="R112" i="11"/>
  <c r="O112" i="11"/>
  <c r="L112" i="11"/>
  <c r="I112" i="11"/>
  <c r="F112" i="11"/>
  <c r="AD111" i="11"/>
  <c r="AE111" i="11" s="1"/>
  <c r="AC111" i="11"/>
  <c r="AB111" i="11"/>
  <c r="AA111" i="11"/>
  <c r="R111" i="11"/>
  <c r="O111" i="11"/>
  <c r="L111" i="11"/>
  <c r="I111" i="11"/>
  <c r="F111" i="11"/>
  <c r="AC110" i="11"/>
  <c r="AD110" i="11" s="1"/>
  <c r="AE110" i="11" s="1"/>
  <c r="AB110" i="11"/>
  <c r="AA110" i="11"/>
  <c r="R110" i="11"/>
  <c r="O110" i="11"/>
  <c r="L110" i="11"/>
  <c r="I110" i="11"/>
  <c r="F110" i="11"/>
  <c r="AC109" i="11"/>
  <c r="AD109" i="11" s="1"/>
  <c r="AE109" i="11" s="1"/>
  <c r="AB109" i="11"/>
  <c r="AA109" i="11"/>
  <c r="R109" i="11"/>
  <c r="O109" i="11"/>
  <c r="L109" i="11"/>
  <c r="I109" i="11"/>
  <c r="F109" i="11"/>
  <c r="AC108" i="11"/>
  <c r="AD108" i="11" s="1"/>
  <c r="AE108" i="11" s="1"/>
  <c r="AB108" i="11"/>
  <c r="AA108" i="11"/>
  <c r="R108" i="11"/>
  <c r="O108" i="11"/>
  <c r="L108" i="11"/>
  <c r="I108" i="11"/>
  <c r="F108" i="11"/>
  <c r="AD107" i="11"/>
  <c r="AE107" i="11" s="1"/>
  <c r="AC107" i="11"/>
  <c r="AB107" i="11"/>
  <c r="AA107" i="11"/>
  <c r="R107" i="11"/>
  <c r="O107" i="11"/>
  <c r="L107" i="11"/>
  <c r="I107" i="11"/>
  <c r="F107" i="11"/>
  <c r="AC106" i="11"/>
  <c r="AD106" i="11" s="1"/>
  <c r="AE106" i="11" s="1"/>
  <c r="AB106" i="11"/>
  <c r="AA106" i="11"/>
  <c r="R106" i="11"/>
  <c r="O106" i="11"/>
  <c r="L106" i="11"/>
  <c r="I106" i="11"/>
  <c r="F106" i="11"/>
  <c r="AC105" i="11"/>
  <c r="AD105" i="11" s="1"/>
  <c r="AE105" i="11" s="1"/>
  <c r="AB105" i="11"/>
  <c r="AA105" i="11"/>
  <c r="R105" i="11"/>
  <c r="O105" i="11"/>
  <c r="L105" i="11"/>
  <c r="I105" i="11"/>
  <c r="F105" i="11"/>
  <c r="AC104" i="11"/>
  <c r="AD104" i="11" s="1"/>
  <c r="AE104" i="11" s="1"/>
  <c r="AB104" i="11"/>
  <c r="AA104" i="11"/>
  <c r="R104" i="11"/>
  <c r="O104" i="11"/>
  <c r="L104" i="11"/>
  <c r="I104" i="11"/>
  <c r="F104" i="11"/>
  <c r="AD103" i="11"/>
  <c r="AE103" i="11" s="1"/>
  <c r="AC103" i="11"/>
  <c r="AB103" i="11"/>
  <c r="AA103" i="11"/>
  <c r="R103" i="11"/>
  <c r="O103" i="11"/>
  <c r="L103" i="11"/>
  <c r="I103" i="11"/>
  <c r="F103" i="11"/>
  <c r="AC102" i="11"/>
  <c r="AD102" i="11" s="1"/>
  <c r="AE102" i="11" s="1"/>
  <c r="AB102" i="11"/>
  <c r="AA102" i="11"/>
  <c r="R102" i="11"/>
  <c r="O102" i="11"/>
  <c r="L102" i="11"/>
  <c r="I102" i="11"/>
  <c r="F102" i="11"/>
  <c r="AC101" i="11"/>
  <c r="AD101" i="11" s="1"/>
  <c r="AE101" i="11" s="1"/>
  <c r="AB101" i="11"/>
  <c r="AA101" i="11"/>
  <c r="R101" i="11"/>
  <c r="O101" i="11"/>
  <c r="L101" i="11"/>
  <c r="I101" i="11"/>
  <c r="F101" i="11"/>
  <c r="AC100" i="11"/>
  <c r="AD100" i="11" s="1"/>
  <c r="AE100" i="11" s="1"/>
  <c r="AB100" i="11"/>
  <c r="AA100" i="11"/>
  <c r="R100" i="11"/>
  <c r="O100" i="11"/>
  <c r="L100" i="11"/>
  <c r="I100" i="11"/>
  <c r="F100" i="11"/>
  <c r="AD99" i="11"/>
  <c r="AE99" i="11" s="1"/>
  <c r="AC99" i="11"/>
  <c r="AB99" i="11"/>
  <c r="AA99" i="11"/>
  <c r="R99" i="11"/>
  <c r="O99" i="11"/>
  <c r="L99" i="11"/>
  <c r="I99" i="11"/>
  <c r="F99" i="11"/>
  <c r="AC98" i="11"/>
  <c r="AD98" i="11" s="1"/>
  <c r="AE98" i="11" s="1"/>
  <c r="AB98" i="11"/>
  <c r="AA98" i="11"/>
  <c r="R98" i="11"/>
  <c r="O98" i="11"/>
  <c r="L98" i="11"/>
  <c r="I98" i="11"/>
  <c r="F98" i="11"/>
  <c r="AC97" i="11"/>
  <c r="AD97" i="11" s="1"/>
  <c r="AE97" i="11" s="1"/>
  <c r="AB97" i="11"/>
  <c r="AA97" i="11"/>
  <c r="R97" i="11"/>
  <c r="O97" i="11"/>
  <c r="L97" i="11"/>
  <c r="I97" i="11"/>
  <c r="F97" i="11"/>
  <c r="AC96" i="11"/>
  <c r="AD96" i="11" s="1"/>
  <c r="AE96" i="11" s="1"/>
  <c r="AB96" i="11"/>
  <c r="AA96" i="11"/>
  <c r="R96" i="11"/>
  <c r="O96" i="11"/>
  <c r="L96" i="11"/>
  <c r="I96" i="11"/>
  <c r="F96" i="11"/>
  <c r="AD95" i="11"/>
  <c r="AE95" i="11" s="1"/>
  <c r="AC95" i="11"/>
  <c r="AB95" i="11"/>
  <c r="AA95" i="11"/>
  <c r="R95" i="11"/>
  <c r="O95" i="11"/>
  <c r="L95" i="11"/>
  <c r="I95" i="11"/>
  <c r="F95" i="11"/>
  <c r="AC94" i="11"/>
  <c r="AD94" i="11" s="1"/>
  <c r="AE94" i="11" s="1"/>
  <c r="AB94" i="11"/>
  <c r="AA94" i="11"/>
  <c r="R94" i="11"/>
  <c r="O94" i="11"/>
  <c r="L94" i="11"/>
  <c r="I94" i="11"/>
  <c r="F94" i="11"/>
  <c r="AC93" i="11"/>
  <c r="AD93" i="11" s="1"/>
  <c r="AE93" i="11" s="1"/>
  <c r="AB93" i="11"/>
  <c r="AA93" i="11"/>
  <c r="R93" i="11"/>
  <c r="O93" i="11"/>
  <c r="L93" i="11"/>
  <c r="I93" i="11"/>
  <c r="F93" i="11"/>
  <c r="AC92" i="11"/>
  <c r="AD92" i="11" s="1"/>
  <c r="AE92" i="11" s="1"/>
  <c r="AB92" i="11"/>
  <c r="AA92" i="11"/>
  <c r="R92" i="11"/>
  <c r="O92" i="11"/>
  <c r="L92" i="11"/>
  <c r="I92" i="11"/>
  <c r="F92" i="11"/>
  <c r="AD91" i="11"/>
  <c r="AE91" i="11" s="1"/>
  <c r="AC91" i="11"/>
  <c r="AB91" i="11"/>
  <c r="AA91" i="11"/>
  <c r="R91" i="11"/>
  <c r="O91" i="11"/>
  <c r="L91" i="11"/>
  <c r="I91" i="11"/>
  <c r="F91" i="11"/>
  <c r="AC90" i="11"/>
  <c r="AD90" i="11" s="1"/>
  <c r="AE90" i="11" s="1"/>
  <c r="AB90" i="11"/>
  <c r="AA90" i="11"/>
  <c r="R90" i="11"/>
  <c r="O90" i="11"/>
  <c r="L90" i="11"/>
  <c r="I90" i="11"/>
  <c r="F90" i="11"/>
  <c r="AC89" i="11"/>
  <c r="AD89" i="11" s="1"/>
  <c r="AE89" i="11" s="1"/>
  <c r="AB89" i="11"/>
  <c r="AA89" i="11"/>
  <c r="R89" i="11"/>
  <c r="O89" i="11"/>
  <c r="L89" i="11"/>
  <c r="I89" i="11"/>
  <c r="F89" i="11"/>
  <c r="AC88" i="11"/>
  <c r="AD88" i="11" s="1"/>
  <c r="AE88" i="11" s="1"/>
  <c r="AB88" i="11"/>
  <c r="AA88" i="11"/>
  <c r="R88" i="11"/>
  <c r="O88" i="11"/>
  <c r="L88" i="11"/>
  <c r="I88" i="11"/>
  <c r="F88" i="11"/>
  <c r="AD87" i="11"/>
  <c r="AE87" i="11" s="1"/>
  <c r="AC87" i="11"/>
  <c r="AB87" i="11"/>
  <c r="AA87" i="11"/>
  <c r="R87" i="11"/>
  <c r="O87" i="11"/>
  <c r="L87" i="11"/>
  <c r="I87" i="11"/>
  <c r="F87" i="11"/>
  <c r="AC86" i="11"/>
  <c r="AD86" i="11" s="1"/>
  <c r="AE86" i="11" s="1"/>
  <c r="AB86" i="11"/>
  <c r="AA86" i="11"/>
  <c r="R86" i="11"/>
  <c r="O86" i="11"/>
  <c r="L86" i="11"/>
  <c r="I86" i="11"/>
  <c r="F86" i="11"/>
  <c r="AC85" i="11"/>
  <c r="AD85" i="11" s="1"/>
  <c r="AE85" i="11" s="1"/>
  <c r="AB85" i="11"/>
  <c r="AA85" i="11"/>
  <c r="R85" i="11"/>
  <c r="O85" i="11"/>
  <c r="L85" i="11"/>
  <c r="I85" i="11"/>
  <c r="F85" i="11"/>
  <c r="AC84" i="11"/>
  <c r="AD84" i="11" s="1"/>
  <c r="AE84" i="11" s="1"/>
  <c r="AB84" i="11"/>
  <c r="AA84" i="11"/>
  <c r="R84" i="11"/>
  <c r="O84" i="11"/>
  <c r="L84" i="11"/>
  <c r="I84" i="11"/>
  <c r="F84" i="11"/>
  <c r="AD83" i="11"/>
  <c r="AE83" i="11" s="1"/>
  <c r="AC83" i="11"/>
  <c r="AB83" i="11"/>
  <c r="AA83" i="11"/>
  <c r="R83" i="11"/>
  <c r="O83" i="11"/>
  <c r="L83" i="11"/>
  <c r="I83" i="11"/>
  <c r="F83" i="11"/>
  <c r="AC82" i="11"/>
  <c r="AD82" i="11" s="1"/>
  <c r="AE82" i="11" s="1"/>
  <c r="AB82" i="11"/>
  <c r="AA82" i="11"/>
  <c r="R82" i="11"/>
  <c r="O82" i="11"/>
  <c r="L82" i="11"/>
  <c r="I82" i="11"/>
  <c r="F82" i="11"/>
  <c r="AC81" i="11"/>
  <c r="AD81" i="11" s="1"/>
  <c r="AE81" i="11" s="1"/>
  <c r="AB81" i="11"/>
  <c r="AA81" i="11"/>
  <c r="R81" i="11"/>
  <c r="O81" i="11"/>
  <c r="L81" i="11"/>
  <c r="I81" i="11"/>
  <c r="F81" i="11"/>
  <c r="AC80" i="11"/>
  <c r="AD80" i="11" s="1"/>
  <c r="AE80" i="11" s="1"/>
  <c r="AB80" i="11"/>
  <c r="AA80" i="11"/>
  <c r="R80" i="11"/>
  <c r="O80" i="11"/>
  <c r="L80" i="11"/>
  <c r="I80" i="11"/>
  <c r="F80" i="11"/>
  <c r="AD79" i="11"/>
  <c r="AE79" i="11" s="1"/>
  <c r="AC79" i="11"/>
  <c r="AB79" i="11"/>
  <c r="AA79" i="11"/>
  <c r="R79" i="11"/>
  <c r="O79" i="11"/>
  <c r="L79" i="11"/>
  <c r="I79" i="11"/>
  <c r="F79" i="11"/>
  <c r="AC78" i="11"/>
  <c r="AD78" i="11" s="1"/>
  <c r="AE78" i="11" s="1"/>
  <c r="AB78" i="11"/>
  <c r="AA78" i="11"/>
  <c r="R78" i="11"/>
  <c r="O78" i="11"/>
  <c r="L78" i="11"/>
  <c r="I78" i="11"/>
  <c r="F78" i="11"/>
  <c r="AC77" i="11"/>
  <c r="AD77" i="11" s="1"/>
  <c r="AE77" i="11" s="1"/>
  <c r="AB77" i="11"/>
  <c r="AA77" i="11"/>
  <c r="R77" i="11"/>
  <c r="O77" i="11"/>
  <c r="L77" i="11"/>
  <c r="I77" i="11"/>
  <c r="F77" i="11"/>
  <c r="AC76" i="11"/>
  <c r="AD76" i="11" s="1"/>
  <c r="AE76" i="11" s="1"/>
  <c r="AB76" i="11"/>
  <c r="AA76" i="11"/>
  <c r="R76" i="11"/>
  <c r="O76" i="11"/>
  <c r="L76" i="11"/>
  <c r="I76" i="11"/>
  <c r="F76" i="11"/>
  <c r="AC75" i="11"/>
  <c r="AB75" i="11"/>
  <c r="AD75" i="11" s="1"/>
  <c r="AE75" i="11" s="1"/>
  <c r="AA75" i="11"/>
  <c r="R75" i="11"/>
  <c r="O75" i="11"/>
  <c r="L75" i="11"/>
  <c r="I75" i="11"/>
  <c r="F75" i="11"/>
  <c r="AC74" i="11"/>
  <c r="AD74" i="11" s="1"/>
  <c r="AE74" i="11" s="1"/>
  <c r="AB74" i="11"/>
  <c r="AA74" i="11"/>
  <c r="R74" i="11"/>
  <c r="O74" i="11"/>
  <c r="L74" i="11"/>
  <c r="I74" i="11"/>
  <c r="F74" i="11"/>
  <c r="AC73" i="11"/>
  <c r="AD73" i="11" s="1"/>
  <c r="AE73" i="11" s="1"/>
  <c r="AB73" i="11"/>
  <c r="AA73" i="11"/>
  <c r="R73" i="11"/>
  <c r="O73" i="11"/>
  <c r="L73" i="11"/>
  <c r="I73" i="11"/>
  <c r="F73" i="11"/>
  <c r="AC72" i="11"/>
  <c r="AD72" i="11" s="1"/>
  <c r="AE72" i="11" s="1"/>
  <c r="AB72" i="11"/>
  <c r="AA72" i="11"/>
  <c r="R72" i="11"/>
  <c r="O72" i="11"/>
  <c r="L72" i="11"/>
  <c r="I72" i="11"/>
  <c r="F72" i="11"/>
  <c r="AC71" i="11"/>
  <c r="AB71" i="11"/>
  <c r="AD71" i="11" s="1"/>
  <c r="AE71" i="11" s="1"/>
  <c r="AA71" i="11"/>
  <c r="R71" i="11"/>
  <c r="O71" i="11"/>
  <c r="L71" i="11"/>
  <c r="I71" i="11"/>
  <c r="F71" i="11"/>
  <c r="AC70" i="11"/>
  <c r="AD70" i="11" s="1"/>
  <c r="AE70" i="11" s="1"/>
  <c r="AB70" i="11"/>
  <c r="AA70" i="11"/>
  <c r="R70" i="11"/>
  <c r="O70" i="11"/>
  <c r="L70" i="11"/>
  <c r="I70" i="11"/>
  <c r="F70" i="11"/>
  <c r="AC69" i="11"/>
  <c r="AD69" i="11" s="1"/>
  <c r="AE69" i="11" s="1"/>
  <c r="AB69" i="11"/>
  <c r="AA69" i="11"/>
  <c r="R69" i="11"/>
  <c r="O69" i="11"/>
  <c r="L69" i="11"/>
  <c r="I69" i="11"/>
  <c r="F69" i="11"/>
  <c r="AC68" i="11"/>
  <c r="AD68" i="11" s="1"/>
  <c r="AE68" i="11" s="1"/>
  <c r="AB68" i="11"/>
  <c r="AA68" i="11"/>
  <c r="R68" i="11"/>
  <c r="O68" i="11"/>
  <c r="L68" i="11"/>
  <c r="I68" i="11"/>
  <c r="F68" i="11"/>
  <c r="AC67" i="11"/>
  <c r="AB67" i="11"/>
  <c r="AD67" i="11" s="1"/>
  <c r="AE67" i="11" s="1"/>
  <c r="AA67" i="11"/>
  <c r="R67" i="11"/>
  <c r="O67" i="11"/>
  <c r="L67" i="11"/>
  <c r="I67" i="11"/>
  <c r="F67" i="11"/>
  <c r="AC66" i="11"/>
  <c r="AD66" i="11" s="1"/>
  <c r="AE66" i="11" s="1"/>
  <c r="AB66" i="11"/>
  <c r="AA66" i="11"/>
  <c r="R66" i="11"/>
  <c r="O66" i="11"/>
  <c r="L66" i="11"/>
  <c r="I66" i="11"/>
  <c r="F66" i="11"/>
  <c r="AC65" i="11"/>
  <c r="AD65" i="11" s="1"/>
  <c r="AE65" i="11" s="1"/>
  <c r="AB65" i="11"/>
  <c r="AA65" i="11"/>
  <c r="R65" i="11"/>
  <c r="O65" i="11"/>
  <c r="L65" i="11"/>
  <c r="I65" i="11"/>
  <c r="F65" i="11"/>
  <c r="AC64" i="11"/>
  <c r="AB64" i="11"/>
  <c r="AD64" i="11" s="1"/>
  <c r="AE64" i="11" s="1"/>
  <c r="AA64" i="11"/>
  <c r="R64" i="11"/>
  <c r="O64" i="11"/>
  <c r="L64" i="11"/>
  <c r="I64" i="11"/>
  <c r="F64" i="11"/>
  <c r="AC63" i="11"/>
  <c r="AB63" i="11"/>
  <c r="AD63" i="11" s="1"/>
  <c r="AE63" i="11" s="1"/>
  <c r="AA63" i="11"/>
  <c r="R63" i="11"/>
  <c r="O63" i="11"/>
  <c r="L63" i="11"/>
  <c r="I63" i="11"/>
  <c r="F63" i="11"/>
  <c r="AC62" i="11"/>
  <c r="AD62" i="11" s="1"/>
  <c r="AE62" i="11" s="1"/>
  <c r="AB62" i="11"/>
  <c r="AA62" i="11"/>
  <c r="R62" i="11"/>
  <c r="O62" i="11"/>
  <c r="L62" i="11"/>
  <c r="I62" i="11"/>
  <c r="F62" i="11"/>
  <c r="AC61" i="11"/>
  <c r="AD61" i="11" s="1"/>
  <c r="AE61" i="11" s="1"/>
  <c r="AB61" i="11"/>
  <c r="AA61" i="11"/>
  <c r="R61" i="11"/>
  <c r="O61" i="11"/>
  <c r="L61" i="11"/>
  <c r="I61" i="11"/>
  <c r="F61" i="11"/>
  <c r="AC60" i="11"/>
  <c r="AB60" i="11"/>
  <c r="AD60" i="11" s="1"/>
  <c r="AE60" i="11" s="1"/>
  <c r="AA60" i="11"/>
  <c r="R60" i="11"/>
  <c r="O60" i="11"/>
  <c r="L60" i="11"/>
  <c r="I60" i="11"/>
  <c r="F60" i="11"/>
  <c r="AC59" i="11"/>
  <c r="AB59" i="11"/>
  <c r="AD59" i="11" s="1"/>
  <c r="AE59" i="11" s="1"/>
  <c r="AA59" i="11"/>
  <c r="R59" i="11"/>
  <c r="O59" i="11"/>
  <c r="L59" i="11"/>
  <c r="I59" i="11"/>
  <c r="F59" i="11"/>
  <c r="AC58" i="11"/>
  <c r="AD58" i="11" s="1"/>
  <c r="AE58" i="11" s="1"/>
  <c r="AB58" i="11"/>
  <c r="AA58" i="11"/>
  <c r="R58" i="11"/>
  <c r="O58" i="11"/>
  <c r="L58" i="11"/>
  <c r="I58" i="11"/>
  <c r="F58" i="11"/>
  <c r="AC57" i="11"/>
  <c r="AD57" i="11" s="1"/>
  <c r="AE57" i="11" s="1"/>
  <c r="AB57" i="11"/>
  <c r="AA57" i="11"/>
  <c r="R57" i="11"/>
  <c r="O57" i="11"/>
  <c r="L57" i="11"/>
  <c r="I57" i="11"/>
  <c r="F57" i="11"/>
  <c r="AC56" i="11"/>
  <c r="AB56" i="11"/>
  <c r="AD56" i="11" s="1"/>
  <c r="AE56" i="11" s="1"/>
  <c r="AA56" i="11"/>
  <c r="R56" i="11"/>
  <c r="O56" i="11"/>
  <c r="L56" i="11"/>
  <c r="I56" i="11"/>
  <c r="F56" i="11"/>
  <c r="AC55" i="11"/>
  <c r="AB55" i="11"/>
  <c r="AD55" i="11" s="1"/>
  <c r="AE55" i="11" s="1"/>
  <c r="AA55" i="11"/>
  <c r="R55" i="11"/>
  <c r="O55" i="11"/>
  <c r="L55" i="11"/>
  <c r="I55" i="11"/>
  <c r="F55" i="11"/>
  <c r="AC54" i="11"/>
  <c r="AD54" i="11" s="1"/>
  <c r="AE54" i="11" s="1"/>
  <c r="AB54" i="11"/>
  <c r="AA54" i="11"/>
  <c r="R54" i="11"/>
  <c r="O54" i="11"/>
  <c r="L54" i="11"/>
  <c r="I54" i="11"/>
  <c r="F54" i="11"/>
  <c r="AC53" i="11"/>
  <c r="AD53" i="11" s="1"/>
  <c r="AE53" i="11" s="1"/>
  <c r="AB53" i="11"/>
  <c r="AA53" i="11"/>
  <c r="R53" i="11"/>
  <c r="O53" i="11"/>
  <c r="L53" i="11"/>
  <c r="I53" i="11"/>
  <c r="F53" i="11"/>
  <c r="AC52" i="11"/>
  <c r="AB52" i="11"/>
  <c r="AD52" i="11" s="1"/>
  <c r="AE52" i="11" s="1"/>
  <c r="AA52" i="11"/>
  <c r="R52" i="11"/>
  <c r="O52" i="11"/>
  <c r="L52" i="11"/>
  <c r="I52" i="11"/>
  <c r="F52" i="11"/>
  <c r="AC51" i="11"/>
  <c r="AB51" i="11"/>
  <c r="AD51" i="11" s="1"/>
  <c r="AE51" i="11" s="1"/>
  <c r="AA51" i="11"/>
  <c r="R51" i="11"/>
  <c r="O51" i="11"/>
  <c r="L51" i="11"/>
  <c r="I51" i="11"/>
  <c r="F51" i="11"/>
  <c r="AC50" i="11"/>
  <c r="AD50" i="11" s="1"/>
  <c r="AE50" i="11" s="1"/>
  <c r="AB50" i="11"/>
  <c r="AA50" i="11"/>
  <c r="R50" i="11"/>
  <c r="O50" i="11"/>
  <c r="L50" i="11"/>
  <c r="I50" i="11"/>
  <c r="F50" i="11"/>
  <c r="AC49" i="11"/>
  <c r="AD49" i="11" s="1"/>
  <c r="AE49" i="11" s="1"/>
  <c r="AB49" i="11"/>
  <c r="AA49" i="11"/>
  <c r="R49" i="11"/>
  <c r="O49" i="11"/>
  <c r="L49" i="11"/>
  <c r="I49" i="11"/>
  <c r="F49" i="11"/>
  <c r="AC48" i="11"/>
  <c r="AB48" i="11"/>
  <c r="AD48" i="11" s="1"/>
  <c r="AE48" i="11" s="1"/>
  <c r="AA48" i="11"/>
  <c r="R48" i="11"/>
  <c r="O48" i="11"/>
  <c r="L48" i="11"/>
  <c r="I48" i="11"/>
  <c r="F48" i="11"/>
  <c r="AC47" i="11"/>
  <c r="AB47" i="11"/>
  <c r="AD47" i="11" s="1"/>
  <c r="AE47" i="11" s="1"/>
  <c r="AA47" i="11"/>
  <c r="R47" i="11"/>
  <c r="O47" i="11"/>
  <c r="L47" i="11"/>
  <c r="I47" i="11"/>
  <c r="F47" i="11"/>
  <c r="AC46" i="11"/>
  <c r="AD46" i="11" s="1"/>
  <c r="AE46" i="11" s="1"/>
  <c r="AB46" i="11"/>
  <c r="AA46" i="11"/>
  <c r="R46" i="11"/>
  <c r="O46" i="11"/>
  <c r="L46" i="11"/>
  <c r="I46" i="11"/>
  <c r="F46" i="11"/>
  <c r="AC45" i="11"/>
  <c r="AD45" i="11" s="1"/>
  <c r="AE45" i="11" s="1"/>
  <c r="AB45" i="11"/>
  <c r="AA45" i="11"/>
  <c r="R45" i="11"/>
  <c r="O45" i="11"/>
  <c r="L45" i="11"/>
  <c r="I45" i="11"/>
  <c r="F45" i="11"/>
  <c r="AC44" i="11"/>
  <c r="AB44" i="11"/>
  <c r="AD44" i="11" s="1"/>
  <c r="AE44" i="11" s="1"/>
  <c r="AA44" i="11"/>
  <c r="R44" i="11"/>
  <c r="O44" i="11"/>
  <c r="L44" i="11"/>
  <c r="I44" i="11"/>
  <c r="F44" i="11"/>
  <c r="AC43" i="11"/>
  <c r="AB43" i="11"/>
  <c r="AD43" i="11" s="1"/>
  <c r="AE43" i="11" s="1"/>
  <c r="AA43" i="11"/>
  <c r="R43" i="11"/>
  <c r="O43" i="11"/>
  <c r="L43" i="11"/>
  <c r="I43" i="11"/>
  <c r="F43" i="11"/>
  <c r="AC42" i="11"/>
  <c r="AD42" i="11" s="1"/>
  <c r="AE42" i="11" s="1"/>
  <c r="AB42" i="11"/>
  <c r="AA42" i="11"/>
  <c r="R42" i="11"/>
  <c r="O42" i="11"/>
  <c r="L42" i="11"/>
  <c r="I42" i="11"/>
  <c r="F42" i="11"/>
  <c r="AE41" i="11"/>
  <c r="AC41" i="11"/>
  <c r="AD41" i="11" s="1"/>
  <c r="AB41" i="11"/>
  <c r="AA41" i="11"/>
  <c r="R41" i="11"/>
  <c r="O41" i="11"/>
  <c r="L41" i="11"/>
  <c r="I41" i="11"/>
  <c r="F41" i="11"/>
  <c r="AC40" i="11"/>
  <c r="AB40" i="11"/>
  <c r="AD40" i="11" s="1"/>
  <c r="AE40" i="11" s="1"/>
  <c r="AA40" i="11"/>
  <c r="R40" i="11"/>
  <c r="O40" i="11"/>
  <c r="L40" i="11"/>
  <c r="I40" i="11"/>
  <c r="F40" i="11"/>
  <c r="AC39" i="11"/>
  <c r="AB39" i="11"/>
  <c r="AD39" i="11" s="1"/>
  <c r="AE39" i="11" s="1"/>
  <c r="AA39" i="11"/>
  <c r="R39" i="11"/>
  <c r="O39" i="11"/>
  <c r="L39" i="11"/>
  <c r="I39" i="11"/>
  <c r="F39" i="11"/>
  <c r="AC38" i="11"/>
  <c r="AD38" i="11" s="1"/>
  <c r="AE38" i="11" s="1"/>
  <c r="AB38" i="11"/>
  <c r="AA38" i="11"/>
  <c r="R38" i="11"/>
  <c r="O38" i="11"/>
  <c r="L38" i="11"/>
  <c r="I38" i="11"/>
  <c r="F38" i="11"/>
  <c r="AC37" i="11"/>
  <c r="AD37" i="11" s="1"/>
  <c r="AE37" i="11" s="1"/>
  <c r="AB37" i="11"/>
  <c r="AA37" i="11"/>
  <c r="R37" i="11"/>
  <c r="O37" i="11"/>
  <c r="L37" i="11"/>
  <c r="I37" i="11"/>
  <c r="F37" i="11"/>
  <c r="AC36" i="11"/>
  <c r="AB36" i="11"/>
  <c r="AD36" i="11" s="1"/>
  <c r="AE36" i="11" s="1"/>
  <c r="AA36" i="11"/>
  <c r="R36" i="11"/>
  <c r="O36" i="11"/>
  <c r="L36" i="11"/>
  <c r="I36" i="11"/>
  <c r="F36" i="11"/>
  <c r="AC35" i="11"/>
  <c r="AB35" i="11"/>
  <c r="AD35" i="11" s="1"/>
  <c r="AE35" i="11" s="1"/>
  <c r="AA35" i="11"/>
  <c r="R35" i="11"/>
  <c r="O35" i="11"/>
  <c r="L35" i="11"/>
  <c r="I35" i="11"/>
  <c r="F35" i="11"/>
  <c r="AC34" i="11"/>
  <c r="AD34" i="11" s="1"/>
  <c r="AE34" i="11" s="1"/>
  <c r="AB34" i="11"/>
  <c r="AA34" i="11"/>
  <c r="R34" i="11"/>
  <c r="O34" i="11"/>
  <c r="L34" i="11"/>
  <c r="I34" i="11"/>
  <c r="F34" i="11"/>
  <c r="AE33" i="11"/>
  <c r="AC33" i="11"/>
  <c r="AD33" i="11" s="1"/>
  <c r="AB33" i="11"/>
  <c r="AA33" i="11"/>
  <c r="R33" i="11"/>
  <c r="O33" i="11"/>
  <c r="L33" i="11"/>
  <c r="I33" i="11"/>
  <c r="F33" i="11"/>
  <c r="AC32" i="11"/>
  <c r="AB32" i="11"/>
  <c r="AD32" i="11" s="1"/>
  <c r="AE32" i="11" s="1"/>
  <c r="AA32" i="11"/>
  <c r="R32" i="11"/>
  <c r="O32" i="11"/>
  <c r="L32" i="11"/>
  <c r="I32" i="11"/>
  <c r="F32" i="11"/>
  <c r="AC31" i="11"/>
  <c r="AB31" i="11"/>
  <c r="AD31" i="11" s="1"/>
  <c r="AE31" i="11" s="1"/>
  <c r="AA31" i="11"/>
  <c r="R31" i="11"/>
  <c r="O31" i="11"/>
  <c r="L31" i="11"/>
  <c r="I31" i="11"/>
  <c r="F31" i="11"/>
  <c r="AC30" i="11"/>
  <c r="AD30" i="11" s="1"/>
  <c r="AE30" i="11" s="1"/>
  <c r="AB30" i="11"/>
  <c r="AA30" i="11"/>
  <c r="R30" i="11"/>
  <c r="O30" i="11"/>
  <c r="L30" i="11"/>
  <c r="I30" i="11"/>
  <c r="F30" i="11"/>
  <c r="AE29" i="11"/>
  <c r="AC29" i="11"/>
  <c r="AD29" i="11" s="1"/>
  <c r="AB29" i="11"/>
  <c r="AA29" i="11"/>
  <c r="R29" i="11"/>
  <c r="O29" i="11"/>
  <c r="L29" i="11"/>
  <c r="I29" i="11"/>
  <c r="F29" i="11"/>
  <c r="AC28" i="11"/>
  <c r="AB28" i="11"/>
  <c r="AD28" i="11" s="1"/>
  <c r="AE28" i="11" s="1"/>
  <c r="AA28" i="11"/>
  <c r="R28" i="11"/>
  <c r="O28" i="11"/>
  <c r="L28" i="11"/>
  <c r="I28" i="11"/>
  <c r="F28" i="11"/>
  <c r="AC27" i="11"/>
  <c r="AB27" i="11"/>
  <c r="AD27" i="11" s="1"/>
  <c r="AE27" i="11" s="1"/>
  <c r="AA27" i="11"/>
  <c r="R27" i="11"/>
  <c r="O27" i="11"/>
  <c r="L27" i="11"/>
  <c r="I27" i="11"/>
  <c r="F27" i="11"/>
  <c r="AC26" i="11"/>
  <c r="AD26" i="11" s="1"/>
  <c r="AE26" i="11" s="1"/>
  <c r="AB26" i="11"/>
  <c r="AA26" i="11"/>
  <c r="R26" i="11"/>
  <c r="O26" i="11"/>
  <c r="L26" i="11"/>
  <c r="I26" i="11"/>
  <c r="F26" i="11"/>
  <c r="AC25" i="11"/>
  <c r="AD25" i="11" s="1"/>
  <c r="AE25" i="11" s="1"/>
  <c r="AB25" i="11"/>
  <c r="AA25" i="11"/>
  <c r="R25" i="11"/>
  <c r="O25" i="11"/>
  <c r="L25" i="11"/>
  <c r="I25" i="11"/>
  <c r="F25" i="11"/>
  <c r="AC24" i="11"/>
  <c r="AB24" i="11"/>
  <c r="AD24" i="11" s="1"/>
  <c r="AE24" i="11" s="1"/>
  <c r="AA24" i="11"/>
  <c r="R24" i="11"/>
  <c r="O24" i="11"/>
  <c r="L24" i="11"/>
  <c r="I24" i="11"/>
  <c r="F24" i="11"/>
  <c r="AC23" i="11"/>
  <c r="AB23" i="11"/>
  <c r="AD23" i="11" s="1"/>
  <c r="AE23" i="11" s="1"/>
  <c r="AA23" i="11"/>
  <c r="R23" i="11"/>
  <c r="O23" i="11"/>
  <c r="L23" i="11"/>
  <c r="I23" i="11"/>
  <c r="F23" i="11"/>
  <c r="AC22" i="11"/>
  <c r="AD22" i="11" s="1"/>
  <c r="AE22" i="11" s="1"/>
  <c r="AB22" i="11"/>
  <c r="AA22" i="11"/>
  <c r="R22" i="11"/>
  <c r="O22" i="11"/>
  <c r="L22" i="11"/>
  <c r="I22" i="11"/>
  <c r="F22" i="11"/>
  <c r="AE21" i="11"/>
  <c r="AC21" i="11"/>
  <c r="AD21" i="11" s="1"/>
  <c r="AB21" i="11"/>
  <c r="AA21" i="11"/>
  <c r="R21" i="11"/>
  <c r="O21" i="11"/>
  <c r="L21" i="11"/>
  <c r="I21" i="11"/>
  <c r="F21" i="11"/>
  <c r="AC20" i="11"/>
  <c r="AB20" i="11"/>
  <c r="AD20" i="11" s="1"/>
  <c r="AE20" i="11" s="1"/>
  <c r="AA20" i="11"/>
  <c r="R20" i="11"/>
  <c r="O20" i="11"/>
  <c r="L20" i="11"/>
  <c r="I20" i="11"/>
  <c r="F20" i="11"/>
  <c r="AC19" i="11"/>
  <c r="AB19" i="11"/>
  <c r="AD19" i="11" s="1"/>
  <c r="AE19" i="11" s="1"/>
  <c r="AA19" i="11"/>
  <c r="R19" i="11"/>
  <c r="O19" i="11"/>
  <c r="L19" i="11"/>
  <c r="I19" i="11"/>
  <c r="F19" i="11"/>
  <c r="AC18" i="11"/>
  <c r="AD18" i="11" s="1"/>
  <c r="AE18" i="11" s="1"/>
  <c r="AB18" i="11"/>
  <c r="AA18" i="11"/>
  <c r="R18" i="11"/>
  <c r="O18" i="11"/>
  <c r="L18" i="11"/>
  <c r="I18" i="11"/>
  <c r="F18" i="11"/>
  <c r="AC17" i="11"/>
  <c r="AD17" i="11" s="1"/>
  <c r="AE17" i="11" s="1"/>
  <c r="AB17" i="11"/>
  <c r="AA17" i="11"/>
  <c r="R17" i="11"/>
  <c r="O17" i="11"/>
  <c r="L17" i="11"/>
  <c r="I17" i="11"/>
  <c r="F17" i="11"/>
  <c r="AC16" i="11"/>
  <c r="AB16" i="11"/>
  <c r="AD16" i="11" s="1"/>
  <c r="AE16" i="11" s="1"/>
  <c r="AA16" i="11"/>
  <c r="R16" i="11"/>
  <c r="O16" i="11"/>
  <c r="L16" i="11"/>
  <c r="I16" i="11"/>
  <c r="F16" i="11"/>
  <c r="AC15" i="11"/>
  <c r="AB15" i="11"/>
  <c r="AD15" i="11" s="1"/>
  <c r="AE15" i="11" s="1"/>
  <c r="AA15" i="11"/>
  <c r="R15" i="11"/>
  <c r="O15" i="11"/>
  <c r="L15" i="11"/>
  <c r="I15" i="11"/>
  <c r="F15" i="11"/>
  <c r="AC14" i="11"/>
  <c r="AD14" i="11" s="1"/>
  <c r="AE14" i="11" s="1"/>
  <c r="AB14" i="11"/>
  <c r="AA14" i="11"/>
  <c r="R14" i="11"/>
  <c r="O14" i="11"/>
  <c r="L14" i="11"/>
  <c r="I14" i="11"/>
  <c r="F14" i="11"/>
  <c r="AE13" i="11"/>
  <c r="AC13" i="11"/>
  <c r="AD13" i="11" s="1"/>
  <c r="AB13" i="11"/>
  <c r="AA13" i="11"/>
  <c r="R13" i="11"/>
  <c r="O13" i="11"/>
  <c r="L13" i="11"/>
  <c r="I13" i="11"/>
  <c r="F13" i="11"/>
  <c r="AC12" i="11"/>
  <c r="AB12" i="11"/>
  <c r="AD12" i="11" s="1"/>
  <c r="AE12" i="11" s="1"/>
  <c r="AA12" i="11"/>
  <c r="R12" i="11"/>
  <c r="O12" i="11"/>
  <c r="L12" i="11"/>
  <c r="I12" i="11"/>
  <c r="F12" i="11"/>
  <c r="AC11" i="11"/>
  <c r="AB11" i="11"/>
  <c r="AD11" i="11" s="1"/>
  <c r="AE11" i="11" s="1"/>
  <c r="AA11" i="11"/>
  <c r="R11" i="11"/>
  <c r="O11" i="11"/>
  <c r="L11" i="11"/>
  <c r="I11" i="11"/>
  <c r="F11" i="11"/>
  <c r="AC10" i="11"/>
  <c r="AD10" i="11" s="1"/>
  <c r="AE10" i="11" s="1"/>
  <c r="AB10" i="11"/>
  <c r="AA10" i="11"/>
  <c r="R10" i="11"/>
  <c r="O10" i="11"/>
  <c r="L10" i="11"/>
  <c r="I10" i="11"/>
  <c r="F10" i="11"/>
  <c r="Q308" i="10"/>
  <c r="M308" i="10"/>
  <c r="G308" i="10"/>
  <c r="I308" i="10" s="1"/>
  <c r="Q307" i="10"/>
  <c r="M307" i="10"/>
  <c r="G307" i="10"/>
  <c r="H307" i="10" s="1"/>
  <c r="Q306" i="10"/>
  <c r="M306" i="10"/>
  <c r="G306" i="10"/>
  <c r="I306" i="10" s="1"/>
  <c r="Q305" i="10"/>
  <c r="M305" i="10"/>
  <c r="G305" i="10"/>
  <c r="I305" i="10" s="1"/>
  <c r="Q304" i="10"/>
  <c r="M304" i="10"/>
  <c r="G304" i="10"/>
  <c r="H304" i="10" s="1"/>
  <c r="Q303" i="10"/>
  <c r="M303" i="10"/>
  <c r="G303" i="10"/>
  <c r="I303" i="10" s="1"/>
  <c r="Q302" i="10"/>
  <c r="M302" i="10"/>
  <c r="G302" i="10"/>
  <c r="H302" i="10" s="1"/>
  <c r="Q301" i="10"/>
  <c r="M301" i="10"/>
  <c r="G301" i="10"/>
  <c r="I301" i="10" s="1"/>
  <c r="Q300" i="10"/>
  <c r="M300" i="10"/>
  <c r="G300" i="10"/>
  <c r="I300" i="10" s="1"/>
  <c r="Q299" i="10"/>
  <c r="M299" i="10"/>
  <c r="G299" i="10"/>
  <c r="I299" i="10" s="1"/>
  <c r="Q298" i="10"/>
  <c r="M298" i="10"/>
  <c r="G298" i="10"/>
  <c r="H298" i="10" s="1"/>
  <c r="Q297" i="10"/>
  <c r="M297" i="10"/>
  <c r="G297" i="10"/>
  <c r="I297" i="10" s="1"/>
  <c r="Q296" i="10"/>
  <c r="M296" i="10"/>
  <c r="G296" i="10"/>
  <c r="H296" i="10" s="1"/>
  <c r="Q295" i="10"/>
  <c r="M295" i="10"/>
  <c r="G295" i="10"/>
  <c r="I295" i="10" s="1"/>
  <c r="Q294" i="10"/>
  <c r="M294" i="10"/>
  <c r="G294" i="10"/>
  <c r="H294" i="10" s="1"/>
  <c r="Q293" i="10"/>
  <c r="M293" i="10"/>
  <c r="G293" i="10"/>
  <c r="I293" i="10" s="1"/>
  <c r="Q292" i="10"/>
  <c r="M292" i="10"/>
  <c r="G292" i="10"/>
  <c r="I292" i="10" s="1"/>
  <c r="Q291" i="10"/>
  <c r="M291" i="10"/>
  <c r="G291" i="10"/>
  <c r="I291" i="10" s="1"/>
  <c r="Q290" i="10"/>
  <c r="M290" i="10"/>
  <c r="G290" i="10"/>
  <c r="H290" i="10" s="1"/>
  <c r="Q289" i="10"/>
  <c r="M289" i="10"/>
  <c r="G289" i="10"/>
  <c r="I289" i="10" s="1"/>
  <c r="Q288" i="10"/>
  <c r="M288" i="10"/>
  <c r="G288" i="10"/>
  <c r="H288" i="10" s="1"/>
  <c r="Q287" i="10"/>
  <c r="M287" i="10"/>
  <c r="H287" i="10"/>
  <c r="G287" i="10"/>
  <c r="I287" i="10" s="1"/>
  <c r="Q286" i="10"/>
  <c r="M286" i="10"/>
  <c r="G286" i="10"/>
  <c r="H286" i="10" s="1"/>
  <c r="Q285" i="10"/>
  <c r="M285" i="10"/>
  <c r="G285" i="10"/>
  <c r="I285" i="10" s="1"/>
  <c r="Q284" i="10"/>
  <c r="M284" i="10"/>
  <c r="G284" i="10"/>
  <c r="I284" i="10" s="1"/>
  <c r="Q283" i="10"/>
  <c r="M283" i="10"/>
  <c r="G283" i="10"/>
  <c r="I283" i="10" s="1"/>
  <c r="Q282" i="10"/>
  <c r="M282" i="10"/>
  <c r="G282" i="10"/>
  <c r="H282" i="10" s="1"/>
  <c r="Q281" i="10"/>
  <c r="M281" i="10"/>
  <c r="G281" i="10"/>
  <c r="I281" i="10" s="1"/>
  <c r="Q280" i="10"/>
  <c r="M280" i="10"/>
  <c r="G280" i="10"/>
  <c r="H280" i="10" s="1"/>
  <c r="Q279" i="10"/>
  <c r="M279" i="10"/>
  <c r="G279" i="10"/>
  <c r="I279" i="10" s="1"/>
  <c r="Q278" i="10"/>
  <c r="M278" i="10"/>
  <c r="G278" i="10"/>
  <c r="I278" i="10" s="1"/>
  <c r="Q277" i="10"/>
  <c r="M277" i="10"/>
  <c r="G277" i="10"/>
  <c r="I277" i="10" s="1"/>
  <c r="Q276" i="10"/>
  <c r="M276" i="10"/>
  <c r="G276" i="10"/>
  <c r="I276" i="10" s="1"/>
  <c r="Q275" i="10"/>
  <c r="M275" i="10"/>
  <c r="G275" i="10"/>
  <c r="H275" i="10" s="1"/>
  <c r="Q274" i="10"/>
  <c r="M274" i="10"/>
  <c r="G274" i="10"/>
  <c r="H274" i="10" s="1"/>
  <c r="Q273" i="10"/>
  <c r="M273" i="10"/>
  <c r="G273" i="10"/>
  <c r="I273" i="10" s="1"/>
  <c r="Q272" i="10"/>
  <c r="M272" i="10"/>
  <c r="G272" i="10"/>
  <c r="I272" i="10" s="1"/>
  <c r="Q271" i="10"/>
  <c r="M271" i="10"/>
  <c r="G271" i="10"/>
  <c r="I271" i="10" s="1"/>
  <c r="Q270" i="10"/>
  <c r="M270" i="10"/>
  <c r="G270" i="10"/>
  <c r="I270" i="10" s="1"/>
  <c r="Q269" i="10"/>
  <c r="M269" i="10"/>
  <c r="G269" i="10"/>
  <c r="I269" i="10" s="1"/>
  <c r="Q268" i="10"/>
  <c r="M268" i="10"/>
  <c r="G268" i="10"/>
  <c r="I268" i="10" s="1"/>
  <c r="Q267" i="10"/>
  <c r="M267" i="10"/>
  <c r="G267" i="10"/>
  <c r="H267" i="10" s="1"/>
  <c r="Q266" i="10"/>
  <c r="M266" i="10"/>
  <c r="G266" i="10"/>
  <c r="H266" i="10" s="1"/>
  <c r="Q265" i="10"/>
  <c r="M265" i="10"/>
  <c r="G265" i="10"/>
  <c r="I265" i="10" s="1"/>
  <c r="Q264" i="10"/>
  <c r="M264" i="10"/>
  <c r="G264" i="10"/>
  <c r="I264" i="10" s="1"/>
  <c r="Q263" i="10"/>
  <c r="M263" i="10"/>
  <c r="G263" i="10"/>
  <c r="I263" i="10" s="1"/>
  <c r="Q262" i="10"/>
  <c r="M262" i="10"/>
  <c r="G262" i="10"/>
  <c r="I262" i="10" s="1"/>
  <c r="Q261" i="10"/>
  <c r="M261" i="10"/>
  <c r="G261" i="10"/>
  <c r="I261" i="10" s="1"/>
  <c r="Q260" i="10"/>
  <c r="M260" i="10"/>
  <c r="G260" i="10"/>
  <c r="I260" i="10" s="1"/>
  <c r="Q259" i="10"/>
  <c r="M259" i="10"/>
  <c r="G259" i="10"/>
  <c r="H259" i="10" s="1"/>
  <c r="Q258" i="10"/>
  <c r="M258" i="10"/>
  <c r="G258" i="10"/>
  <c r="H258" i="10" s="1"/>
  <c r="Q257" i="10"/>
  <c r="M257" i="10"/>
  <c r="G257" i="10"/>
  <c r="I257" i="10" s="1"/>
  <c r="Q256" i="10"/>
  <c r="M256" i="10"/>
  <c r="G256" i="10"/>
  <c r="I256" i="10" s="1"/>
  <c r="Q255" i="10"/>
  <c r="M255" i="10"/>
  <c r="G255" i="10"/>
  <c r="I255" i="10" s="1"/>
  <c r="Q254" i="10"/>
  <c r="M254" i="10"/>
  <c r="G254" i="10"/>
  <c r="I254" i="10" s="1"/>
  <c r="Q253" i="10"/>
  <c r="M253" i="10"/>
  <c r="G253" i="10"/>
  <c r="I253" i="10" s="1"/>
  <c r="Q252" i="10"/>
  <c r="M252" i="10"/>
  <c r="G252" i="10"/>
  <c r="I252" i="10" s="1"/>
  <c r="Q251" i="10"/>
  <c r="M251" i="10"/>
  <c r="G251" i="10"/>
  <c r="H251" i="10" s="1"/>
  <c r="Q250" i="10"/>
  <c r="M250" i="10"/>
  <c r="G250" i="10"/>
  <c r="H250" i="10" s="1"/>
  <c r="Q249" i="10"/>
  <c r="M249" i="10"/>
  <c r="G249" i="10"/>
  <c r="I249" i="10" s="1"/>
  <c r="Q248" i="10"/>
  <c r="M248" i="10"/>
  <c r="G248" i="10"/>
  <c r="H248" i="10" s="1"/>
  <c r="Q247" i="10"/>
  <c r="M247" i="10"/>
  <c r="G247" i="10"/>
  <c r="I247" i="10" s="1"/>
  <c r="Q246" i="10"/>
  <c r="M246" i="10"/>
  <c r="G246" i="10"/>
  <c r="I246" i="10" s="1"/>
  <c r="Q245" i="10"/>
  <c r="M245" i="10"/>
  <c r="G245" i="10"/>
  <c r="I245" i="10" s="1"/>
  <c r="Q244" i="10"/>
  <c r="M244" i="10"/>
  <c r="G244" i="10"/>
  <c r="I244" i="10" s="1"/>
  <c r="Q243" i="10"/>
  <c r="M243" i="10"/>
  <c r="G243" i="10"/>
  <c r="H243" i="10" s="1"/>
  <c r="Q242" i="10"/>
  <c r="M242" i="10"/>
  <c r="G242" i="10"/>
  <c r="H242" i="10" s="1"/>
  <c r="Q241" i="10"/>
  <c r="M241" i="10"/>
  <c r="G241" i="10"/>
  <c r="I241" i="10" s="1"/>
  <c r="Q240" i="10"/>
  <c r="M240" i="10"/>
  <c r="G240" i="10"/>
  <c r="I240" i="10" s="1"/>
  <c r="Q239" i="10"/>
  <c r="M239" i="10"/>
  <c r="G239" i="10"/>
  <c r="I239" i="10" s="1"/>
  <c r="Q238" i="10"/>
  <c r="M238" i="10"/>
  <c r="G238" i="10"/>
  <c r="I238" i="10" s="1"/>
  <c r="Q237" i="10"/>
  <c r="M237" i="10"/>
  <c r="G237" i="10"/>
  <c r="I237" i="10" s="1"/>
  <c r="Q236" i="10"/>
  <c r="M236" i="10"/>
  <c r="G236" i="10"/>
  <c r="I236" i="10" s="1"/>
  <c r="Q235" i="10"/>
  <c r="M235" i="10"/>
  <c r="G235" i="10"/>
  <c r="H235" i="10" s="1"/>
  <c r="Q234" i="10"/>
  <c r="M234" i="10"/>
  <c r="G234" i="10"/>
  <c r="H234" i="10" s="1"/>
  <c r="Q233" i="10"/>
  <c r="M233" i="10"/>
  <c r="G233" i="10"/>
  <c r="I233" i="10" s="1"/>
  <c r="Q232" i="10"/>
  <c r="M232" i="10"/>
  <c r="G232" i="10"/>
  <c r="I232" i="10" s="1"/>
  <c r="Q231" i="10"/>
  <c r="M231" i="10"/>
  <c r="G231" i="10"/>
  <c r="I231" i="10" s="1"/>
  <c r="Q230" i="10"/>
  <c r="M230" i="10"/>
  <c r="G230" i="10"/>
  <c r="I230" i="10" s="1"/>
  <c r="Q229" i="10"/>
  <c r="M229" i="10"/>
  <c r="G229" i="10"/>
  <c r="I229" i="10" s="1"/>
  <c r="Q228" i="10"/>
  <c r="M228" i="10"/>
  <c r="G228" i="10"/>
  <c r="I228" i="10" s="1"/>
  <c r="Q227" i="10"/>
  <c r="M227" i="10"/>
  <c r="G227" i="10"/>
  <c r="I227" i="10" s="1"/>
  <c r="Q226" i="10"/>
  <c r="M226" i="10"/>
  <c r="G226" i="10"/>
  <c r="H226" i="10" s="1"/>
  <c r="Q225" i="10"/>
  <c r="M225" i="10"/>
  <c r="G225" i="10"/>
  <c r="I225" i="10" s="1"/>
  <c r="Q224" i="10"/>
  <c r="M224" i="10"/>
  <c r="G224" i="10"/>
  <c r="I224" i="10" s="1"/>
  <c r="Q223" i="10"/>
  <c r="M223" i="10"/>
  <c r="G223" i="10"/>
  <c r="H223" i="10" s="1"/>
  <c r="Q222" i="10"/>
  <c r="M222" i="10"/>
  <c r="G222" i="10"/>
  <c r="I222" i="10" s="1"/>
  <c r="Q221" i="10"/>
  <c r="M221" i="10"/>
  <c r="G221" i="10"/>
  <c r="I221" i="10" s="1"/>
  <c r="Q220" i="10"/>
  <c r="M220" i="10"/>
  <c r="G220" i="10"/>
  <c r="I220" i="10" s="1"/>
  <c r="Q219" i="10"/>
  <c r="M219" i="10"/>
  <c r="G219" i="10"/>
  <c r="H219" i="10" s="1"/>
  <c r="Q218" i="10"/>
  <c r="M218" i="10"/>
  <c r="G218" i="10"/>
  <c r="H218" i="10" s="1"/>
  <c r="Q217" i="10"/>
  <c r="M217" i="10"/>
  <c r="G217" i="10"/>
  <c r="I217" i="10" s="1"/>
  <c r="Q216" i="10"/>
  <c r="M216" i="10"/>
  <c r="G216" i="10"/>
  <c r="I216" i="10" s="1"/>
  <c r="Q215" i="10"/>
  <c r="M215" i="10"/>
  <c r="G215" i="10"/>
  <c r="I215" i="10" s="1"/>
  <c r="Q214" i="10"/>
  <c r="M214" i="10"/>
  <c r="G214" i="10"/>
  <c r="I214" i="10" s="1"/>
  <c r="Q213" i="10"/>
  <c r="M213" i="10"/>
  <c r="G213" i="10"/>
  <c r="I213" i="10" s="1"/>
  <c r="Q212" i="10"/>
  <c r="M212" i="10"/>
  <c r="G212" i="10"/>
  <c r="I212" i="10" s="1"/>
  <c r="Q211" i="10"/>
  <c r="M211" i="10"/>
  <c r="G211" i="10"/>
  <c r="H211" i="10" s="1"/>
  <c r="Q210" i="10"/>
  <c r="M210" i="10"/>
  <c r="G210" i="10"/>
  <c r="H210" i="10" s="1"/>
  <c r="Q209" i="10"/>
  <c r="M209" i="10"/>
  <c r="G209" i="10"/>
  <c r="I209" i="10" s="1"/>
  <c r="Q208" i="10"/>
  <c r="M208" i="10"/>
  <c r="G208" i="10"/>
  <c r="I208" i="10" s="1"/>
  <c r="Q207" i="10"/>
  <c r="M207" i="10"/>
  <c r="G207" i="10"/>
  <c r="I207" i="10" s="1"/>
  <c r="Q206" i="10"/>
  <c r="M206" i="10"/>
  <c r="G206" i="10"/>
  <c r="I206" i="10" s="1"/>
  <c r="Q205" i="10"/>
  <c r="M205" i="10"/>
  <c r="G205" i="10"/>
  <c r="I205" i="10" s="1"/>
  <c r="Q204" i="10"/>
  <c r="M204" i="10"/>
  <c r="G204" i="10"/>
  <c r="I204" i="10" s="1"/>
  <c r="Q203" i="10"/>
  <c r="M203" i="10"/>
  <c r="G203" i="10"/>
  <c r="H203" i="10" s="1"/>
  <c r="Q202" i="10"/>
  <c r="M202" i="10"/>
  <c r="G202" i="10"/>
  <c r="H202" i="10" s="1"/>
  <c r="Q201" i="10"/>
  <c r="M201" i="10"/>
  <c r="G201" i="10"/>
  <c r="I201" i="10" s="1"/>
  <c r="Q200" i="10"/>
  <c r="M200" i="10"/>
  <c r="G200" i="10"/>
  <c r="I200" i="10" s="1"/>
  <c r="Q199" i="10"/>
  <c r="M199" i="10"/>
  <c r="G199" i="10"/>
  <c r="I199" i="10" s="1"/>
  <c r="Q198" i="10"/>
  <c r="M198" i="10"/>
  <c r="G198" i="10"/>
  <c r="I198" i="10" s="1"/>
  <c r="Q197" i="10"/>
  <c r="M197" i="10"/>
  <c r="G197" i="10"/>
  <c r="I197" i="10" s="1"/>
  <c r="Q196" i="10"/>
  <c r="M196" i="10"/>
  <c r="G196" i="10"/>
  <c r="I196" i="10" s="1"/>
  <c r="Q195" i="10"/>
  <c r="M195" i="10"/>
  <c r="G195" i="10"/>
  <c r="H195" i="10" s="1"/>
  <c r="Q194" i="10"/>
  <c r="M194" i="10"/>
  <c r="G194" i="10"/>
  <c r="H194" i="10" s="1"/>
  <c r="Q193" i="10"/>
  <c r="M193" i="10"/>
  <c r="G193" i="10"/>
  <c r="I193" i="10" s="1"/>
  <c r="Q192" i="10"/>
  <c r="M192" i="10"/>
  <c r="G192" i="10"/>
  <c r="I192" i="10" s="1"/>
  <c r="Q191" i="10"/>
  <c r="M191" i="10"/>
  <c r="G191" i="10"/>
  <c r="I191" i="10" s="1"/>
  <c r="Q190" i="10"/>
  <c r="M190" i="10"/>
  <c r="G190" i="10"/>
  <c r="I190" i="10" s="1"/>
  <c r="Q189" i="10"/>
  <c r="M189" i="10"/>
  <c r="G189" i="10"/>
  <c r="I189" i="10" s="1"/>
  <c r="Q188" i="10"/>
  <c r="M188" i="10"/>
  <c r="G188" i="10"/>
  <c r="I188" i="10" s="1"/>
  <c r="Q187" i="10"/>
  <c r="M187" i="10"/>
  <c r="G187" i="10"/>
  <c r="H187" i="10" s="1"/>
  <c r="Q186" i="10"/>
  <c r="M186" i="10"/>
  <c r="G186" i="10"/>
  <c r="H186" i="10" s="1"/>
  <c r="Q185" i="10"/>
  <c r="M185" i="10"/>
  <c r="G185" i="10"/>
  <c r="I185" i="10" s="1"/>
  <c r="Q184" i="10"/>
  <c r="M184" i="10"/>
  <c r="G184" i="10"/>
  <c r="I184" i="10" s="1"/>
  <c r="Q183" i="10"/>
  <c r="M183" i="10"/>
  <c r="G183" i="10"/>
  <c r="I183" i="10" s="1"/>
  <c r="Q182" i="10"/>
  <c r="M182" i="10"/>
  <c r="G182" i="10"/>
  <c r="I182" i="10" s="1"/>
  <c r="Q181" i="10"/>
  <c r="M181" i="10"/>
  <c r="G181" i="10"/>
  <c r="I181" i="10" s="1"/>
  <c r="Q180" i="10"/>
  <c r="M180" i="10"/>
  <c r="G180" i="10"/>
  <c r="I180" i="10" s="1"/>
  <c r="Q179" i="10"/>
  <c r="M179" i="10"/>
  <c r="G179" i="10"/>
  <c r="H179" i="10" s="1"/>
  <c r="Q178" i="10"/>
  <c r="M178" i="10"/>
  <c r="G178" i="10"/>
  <c r="H178" i="10" s="1"/>
  <c r="Q177" i="10"/>
  <c r="M177" i="10"/>
  <c r="G177" i="10"/>
  <c r="I177" i="10" s="1"/>
  <c r="Q176" i="10"/>
  <c r="M176" i="10"/>
  <c r="G176" i="10"/>
  <c r="I176" i="10" s="1"/>
  <c r="Q175" i="10"/>
  <c r="M175" i="10"/>
  <c r="G175" i="10"/>
  <c r="I175" i="10" s="1"/>
  <c r="Q174" i="10"/>
  <c r="M174" i="10"/>
  <c r="G174" i="10"/>
  <c r="I174" i="10" s="1"/>
  <c r="Q173" i="10"/>
  <c r="M173" i="10"/>
  <c r="G173" i="10"/>
  <c r="I173" i="10" s="1"/>
  <c r="Q172" i="10"/>
  <c r="M172" i="10"/>
  <c r="G172" i="10"/>
  <c r="I172" i="10" s="1"/>
  <c r="Q171" i="10"/>
  <c r="M171" i="10"/>
  <c r="G171" i="10"/>
  <c r="I171" i="10" s="1"/>
  <c r="Q170" i="10"/>
  <c r="M170" i="10"/>
  <c r="I170" i="10"/>
  <c r="G170" i="10"/>
  <c r="H170" i="10" s="1"/>
  <c r="Q169" i="10"/>
  <c r="M169" i="10"/>
  <c r="G169" i="10"/>
  <c r="I169" i="10" s="1"/>
  <c r="Q168" i="10"/>
  <c r="M168" i="10"/>
  <c r="G168" i="10"/>
  <c r="I168" i="10" s="1"/>
  <c r="Q167" i="10"/>
  <c r="M167" i="10"/>
  <c r="G167" i="10"/>
  <c r="I167" i="10" s="1"/>
  <c r="Q166" i="10"/>
  <c r="M166" i="10"/>
  <c r="G166" i="10"/>
  <c r="I166" i="10" s="1"/>
  <c r="Q165" i="10"/>
  <c r="M165" i="10"/>
  <c r="G165" i="10"/>
  <c r="I165" i="10" s="1"/>
  <c r="Q164" i="10"/>
  <c r="M164" i="10"/>
  <c r="G164" i="10"/>
  <c r="I164" i="10" s="1"/>
  <c r="Q163" i="10"/>
  <c r="M163" i="10"/>
  <c r="G163" i="10"/>
  <c r="H163" i="10" s="1"/>
  <c r="Q162" i="10"/>
  <c r="M162" i="10"/>
  <c r="G162" i="10"/>
  <c r="H162" i="10" s="1"/>
  <c r="Q161" i="10"/>
  <c r="M161" i="10"/>
  <c r="G161" i="10"/>
  <c r="I161" i="10" s="1"/>
  <c r="Q160" i="10"/>
  <c r="M160" i="10"/>
  <c r="G160" i="10"/>
  <c r="I160" i="10" s="1"/>
  <c r="Q159" i="10"/>
  <c r="M159" i="10"/>
  <c r="G159" i="10"/>
  <c r="I159" i="10" s="1"/>
  <c r="Q158" i="10"/>
  <c r="M158" i="10"/>
  <c r="G158" i="10"/>
  <c r="H158" i="10" s="1"/>
  <c r="Q157" i="10"/>
  <c r="M157" i="10"/>
  <c r="G157" i="10"/>
  <c r="I157" i="10" s="1"/>
  <c r="Q156" i="10"/>
  <c r="M156" i="10"/>
  <c r="G156" i="10"/>
  <c r="I156" i="10" s="1"/>
  <c r="Q155" i="10"/>
  <c r="M155" i="10"/>
  <c r="G155" i="10"/>
  <c r="H155" i="10" s="1"/>
  <c r="Q154" i="10"/>
  <c r="M154" i="10"/>
  <c r="G154" i="10"/>
  <c r="H154" i="10" s="1"/>
  <c r="Q153" i="10"/>
  <c r="M153" i="10"/>
  <c r="G153" i="10"/>
  <c r="H153" i="10" s="1"/>
  <c r="Q152" i="10"/>
  <c r="M152" i="10"/>
  <c r="G152" i="10"/>
  <c r="I152" i="10" s="1"/>
  <c r="Q151" i="10"/>
  <c r="M151" i="10"/>
  <c r="G151" i="10"/>
  <c r="I151" i="10" s="1"/>
  <c r="Q150" i="10"/>
  <c r="M150" i="10"/>
  <c r="G150" i="10"/>
  <c r="I150" i="10" s="1"/>
  <c r="Q149" i="10"/>
  <c r="M149" i="10"/>
  <c r="G149" i="10"/>
  <c r="I149" i="10" s="1"/>
  <c r="Q148" i="10"/>
  <c r="M148" i="10"/>
  <c r="G148" i="10"/>
  <c r="I148" i="10" s="1"/>
  <c r="Q147" i="10"/>
  <c r="M147" i="10"/>
  <c r="G147" i="10"/>
  <c r="H147" i="10" s="1"/>
  <c r="Q146" i="10"/>
  <c r="M146" i="10"/>
  <c r="G146" i="10"/>
  <c r="H146" i="10" s="1"/>
  <c r="Q145" i="10"/>
  <c r="M145" i="10"/>
  <c r="G145" i="10"/>
  <c r="H145" i="10" s="1"/>
  <c r="Q144" i="10"/>
  <c r="M144" i="10"/>
  <c r="G144" i="10"/>
  <c r="I144" i="10" s="1"/>
  <c r="Q143" i="10"/>
  <c r="M143" i="10"/>
  <c r="G143" i="10"/>
  <c r="I143" i="10" s="1"/>
  <c r="Q142" i="10"/>
  <c r="M142" i="10"/>
  <c r="G142" i="10"/>
  <c r="I142" i="10" s="1"/>
  <c r="Q141" i="10"/>
  <c r="M141" i="10"/>
  <c r="G141" i="10"/>
  <c r="I141" i="10" s="1"/>
  <c r="Q140" i="10"/>
  <c r="M140" i="10"/>
  <c r="G140" i="10"/>
  <c r="I140" i="10" s="1"/>
  <c r="Q139" i="10"/>
  <c r="M139" i="10"/>
  <c r="G139" i="10"/>
  <c r="H139" i="10" s="1"/>
  <c r="Q138" i="10"/>
  <c r="M138" i="10"/>
  <c r="G138" i="10"/>
  <c r="H138" i="10" s="1"/>
  <c r="Q137" i="10"/>
  <c r="M137" i="10"/>
  <c r="G137" i="10"/>
  <c r="H137" i="10" s="1"/>
  <c r="Q136" i="10"/>
  <c r="M136" i="10"/>
  <c r="G136" i="10"/>
  <c r="I136" i="10" s="1"/>
  <c r="Q135" i="10"/>
  <c r="M135" i="10"/>
  <c r="G135" i="10"/>
  <c r="I135" i="10" s="1"/>
  <c r="Q134" i="10"/>
  <c r="M134" i="10"/>
  <c r="G134" i="10"/>
  <c r="I134" i="10" s="1"/>
  <c r="Q133" i="10"/>
  <c r="M133" i="10"/>
  <c r="G133" i="10"/>
  <c r="I133" i="10" s="1"/>
  <c r="Q132" i="10"/>
  <c r="M132" i="10"/>
  <c r="G132" i="10"/>
  <c r="I132" i="10" s="1"/>
  <c r="Q131" i="10"/>
  <c r="M131" i="10"/>
  <c r="G131" i="10"/>
  <c r="H131" i="10" s="1"/>
  <c r="Q130" i="10"/>
  <c r="M130" i="10"/>
  <c r="G130" i="10"/>
  <c r="I130" i="10" s="1"/>
  <c r="Q129" i="10"/>
  <c r="M129" i="10"/>
  <c r="G129" i="10"/>
  <c r="H129" i="10" s="1"/>
  <c r="Q128" i="10"/>
  <c r="M128" i="10"/>
  <c r="G128" i="10"/>
  <c r="I128" i="10" s="1"/>
  <c r="Q127" i="10"/>
  <c r="M127" i="10"/>
  <c r="G127" i="10"/>
  <c r="I127" i="10" s="1"/>
  <c r="Q126" i="10"/>
  <c r="M126" i="10"/>
  <c r="G126" i="10"/>
  <c r="I126" i="10" s="1"/>
  <c r="Q125" i="10"/>
  <c r="M125" i="10"/>
  <c r="G125" i="10"/>
  <c r="I125" i="10" s="1"/>
  <c r="Q124" i="10"/>
  <c r="M124" i="10"/>
  <c r="G124" i="10"/>
  <c r="I124" i="10" s="1"/>
  <c r="Q123" i="10"/>
  <c r="M123" i="10"/>
  <c r="G123" i="10"/>
  <c r="H123" i="10" s="1"/>
  <c r="Q122" i="10"/>
  <c r="M122" i="10"/>
  <c r="G122" i="10"/>
  <c r="H122" i="10" s="1"/>
  <c r="Q121" i="10"/>
  <c r="M121" i="10"/>
  <c r="G121" i="10"/>
  <c r="H121" i="10" s="1"/>
  <c r="Q120" i="10"/>
  <c r="M120" i="10"/>
  <c r="G120" i="10"/>
  <c r="I120" i="10" s="1"/>
  <c r="Q119" i="10"/>
  <c r="M119" i="10"/>
  <c r="G119" i="10"/>
  <c r="I119" i="10" s="1"/>
  <c r="Q118" i="10"/>
  <c r="M118" i="10"/>
  <c r="H118" i="10"/>
  <c r="G118" i="10"/>
  <c r="I118" i="10" s="1"/>
  <c r="Q117" i="10"/>
  <c r="M117" i="10"/>
  <c r="G117" i="10"/>
  <c r="I117" i="10" s="1"/>
  <c r="Q116" i="10"/>
  <c r="M116" i="10"/>
  <c r="G116" i="10"/>
  <c r="I116" i="10" s="1"/>
  <c r="Q115" i="10"/>
  <c r="M115" i="10"/>
  <c r="G115" i="10"/>
  <c r="H115" i="10" s="1"/>
  <c r="Q114" i="10"/>
  <c r="M114" i="10"/>
  <c r="G114" i="10"/>
  <c r="H114" i="10" s="1"/>
  <c r="Q113" i="10"/>
  <c r="M113" i="10"/>
  <c r="G113" i="10"/>
  <c r="H113" i="10" s="1"/>
  <c r="Q112" i="10"/>
  <c r="M112" i="10"/>
  <c r="G112" i="10"/>
  <c r="I112" i="10" s="1"/>
  <c r="Q111" i="10"/>
  <c r="M111" i="10"/>
  <c r="G111" i="10"/>
  <c r="I111" i="10" s="1"/>
  <c r="Q110" i="10"/>
  <c r="M110" i="10"/>
  <c r="G110" i="10"/>
  <c r="I110" i="10" s="1"/>
  <c r="Q109" i="10"/>
  <c r="M109" i="10"/>
  <c r="G109" i="10"/>
  <c r="I109" i="10" s="1"/>
  <c r="Q108" i="10"/>
  <c r="M108" i="10"/>
  <c r="G108" i="10"/>
  <c r="I108" i="10" s="1"/>
  <c r="Q107" i="10"/>
  <c r="M107" i="10"/>
  <c r="G107" i="10"/>
  <c r="H107" i="10" s="1"/>
  <c r="Q106" i="10"/>
  <c r="M106" i="10"/>
  <c r="G106" i="10"/>
  <c r="H106" i="10" s="1"/>
  <c r="Q105" i="10"/>
  <c r="M105" i="10"/>
  <c r="G105" i="10"/>
  <c r="H105" i="10" s="1"/>
  <c r="Q104" i="10"/>
  <c r="M104" i="10"/>
  <c r="G104" i="10"/>
  <c r="I104" i="10" s="1"/>
  <c r="Q103" i="10"/>
  <c r="M103" i="10"/>
  <c r="G103" i="10"/>
  <c r="I103" i="10" s="1"/>
  <c r="Q102" i="10"/>
  <c r="M102" i="10"/>
  <c r="G102" i="10"/>
  <c r="I102" i="10" s="1"/>
  <c r="Q101" i="10"/>
  <c r="M101" i="10"/>
  <c r="G101" i="10"/>
  <c r="I101" i="10" s="1"/>
  <c r="Q100" i="10"/>
  <c r="M100" i="10"/>
  <c r="G100" i="10"/>
  <c r="I100" i="10" s="1"/>
  <c r="Q99" i="10"/>
  <c r="M99" i="10"/>
  <c r="G99" i="10"/>
  <c r="H99" i="10" s="1"/>
  <c r="Q98" i="10"/>
  <c r="M98" i="10"/>
  <c r="G98" i="10"/>
  <c r="H98" i="10" s="1"/>
  <c r="Q97" i="10"/>
  <c r="M97" i="10"/>
  <c r="G97" i="10"/>
  <c r="I97" i="10" s="1"/>
  <c r="Q96" i="10"/>
  <c r="M96" i="10"/>
  <c r="G96" i="10"/>
  <c r="I96" i="10" s="1"/>
  <c r="Q95" i="10"/>
  <c r="M95" i="10"/>
  <c r="G95" i="10"/>
  <c r="I95" i="10" s="1"/>
  <c r="Q94" i="10"/>
  <c r="M94" i="10"/>
  <c r="G94" i="10"/>
  <c r="I94" i="10" s="1"/>
  <c r="Q93" i="10"/>
  <c r="M93" i="10"/>
  <c r="G93" i="10"/>
  <c r="I93" i="10" s="1"/>
  <c r="Q92" i="10"/>
  <c r="M92" i="10"/>
  <c r="G92" i="10"/>
  <c r="I92" i="10" s="1"/>
  <c r="Q91" i="10"/>
  <c r="M91" i="10"/>
  <c r="G91" i="10"/>
  <c r="H91" i="10" s="1"/>
  <c r="Q90" i="10"/>
  <c r="M90" i="10"/>
  <c r="G90" i="10"/>
  <c r="H90" i="10" s="1"/>
  <c r="Q89" i="10"/>
  <c r="M89" i="10"/>
  <c r="G89" i="10"/>
  <c r="I89" i="10" s="1"/>
  <c r="Q88" i="10"/>
  <c r="M88" i="10"/>
  <c r="G88" i="10"/>
  <c r="I88" i="10" s="1"/>
  <c r="Q87" i="10"/>
  <c r="M87" i="10"/>
  <c r="G87" i="10"/>
  <c r="I87" i="10" s="1"/>
  <c r="Q86" i="10"/>
  <c r="M86" i="10"/>
  <c r="G86" i="10"/>
  <c r="I86" i="10" s="1"/>
  <c r="Q85" i="10"/>
  <c r="M85" i="10"/>
  <c r="G85" i="10"/>
  <c r="I85" i="10" s="1"/>
  <c r="Q84" i="10"/>
  <c r="M84" i="10"/>
  <c r="G84" i="10"/>
  <c r="I84" i="10" s="1"/>
  <c r="Q83" i="10"/>
  <c r="M83" i="10"/>
  <c r="G83" i="10"/>
  <c r="H83" i="10" s="1"/>
  <c r="Q82" i="10"/>
  <c r="M82" i="10"/>
  <c r="G82" i="10"/>
  <c r="H82" i="10" s="1"/>
  <c r="Q81" i="10"/>
  <c r="M81" i="10"/>
  <c r="G81" i="10"/>
  <c r="H81" i="10" s="1"/>
  <c r="Q80" i="10"/>
  <c r="M80" i="10"/>
  <c r="G80" i="10"/>
  <c r="I80" i="10" s="1"/>
  <c r="Q79" i="10"/>
  <c r="M79" i="10"/>
  <c r="G79" i="10"/>
  <c r="I79" i="10" s="1"/>
  <c r="Q78" i="10"/>
  <c r="M78" i="10"/>
  <c r="G78" i="10"/>
  <c r="I78" i="10" s="1"/>
  <c r="Q77" i="10"/>
  <c r="M77" i="10"/>
  <c r="G77" i="10"/>
  <c r="I77" i="10" s="1"/>
  <c r="Q76" i="10"/>
  <c r="M76" i="10"/>
  <c r="G76" i="10"/>
  <c r="I76" i="10" s="1"/>
  <c r="Q75" i="10"/>
  <c r="M75" i="10"/>
  <c r="G75" i="10"/>
  <c r="H75" i="10" s="1"/>
  <c r="Q74" i="10"/>
  <c r="M74" i="10"/>
  <c r="G74" i="10"/>
  <c r="H74" i="10" s="1"/>
  <c r="Q73" i="10"/>
  <c r="M73" i="10"/>
  <c r="G73" i="10"/>
  <c r="H73" i="10" s="1"/>
  <c r="Q72" i="10"/>
  <c r="M72" i="10"/>
  <c r="G72" i="10"/>
  <c r="I72" i="10" s="1"/>
  <c r="Q71" i="10"/>
  <c r="M71" i="10"/>
  <c r="G71" i="10"/>
  <c r="I71" i="10" s="1"/>
  <c r="Q70" i="10"/>
  <c r="M70" i="10"/>
  <c r="G70" i="10"/>
  <c r="I70" i="10" s="1"/>
  <c r="Q69" i="10"/>
  <c r="M69" i="10"/>
  <c r="G69" i="10"/>
  <c r="I69" i="10" s="1"/>
  <c r="Q68" i="10"/>
  <c r="M68" i="10"/>
  <c r="G68" i="10"/>
  <c r="I68" i="10" s="1"/>
  <c r="Q67" i="10"/>
  <c r="M67" i="10"/>
  <c r="G67" i="10"/>
  <c r="H67" i="10" s="1"/>
  <c r="Q66" i="10"/>
  <c r="M66" i="10"/>
  <c r="G66" i="10"/>
  <c r="I66" i="10" s="1"/>
  <c r="Q65" i="10"/>
  <c r="M65" i="10"/>
  <c r="G65" i="10"/>
  <c r="I65" i="10" s="1"/>
  <c r="Q64" i="10"/>
  <c r="M64" i="10"/>
  <c r="G64" i="10"/>
  <c r="I64" i="10" s="1"/>
  <c r="Q63" i="10"/>
  <c r="M63" i="10"/>
  <c r="G63" i="10"/>
  <c r="I63" i="10" s="1"/>
  <c r="Q62" i="10"/>
  <c r="M62" i="10"/>
  <c r="G62" i="10"/>
  <c r="I62" i="10" s="1"/>
  <c r="Q61" i="10"/>
  <c r="M61" i="10"/>
  <c r="G61" i="10"/>
  <c r="I61" i="10" s="1"/>
  <c r="Q60" i="10"/>
  <c r="M60" i="10"/>
  <c r="G60" i="10"/>
  <c r="I60" i="10" s="1"/>
  <c r="Q59" i="10"/>
  <c r="M59" i="10"/>
  <c r="G59" i="10"/>
  <c r="H59" i="10" s="1"/>
  <c r="Q58" i="10"/>
  <c r="M58" i="10"/>
  <c r="G58" i="10"/>
  <c r="H58" i="10" s="1"/>
  <c r="Q57" i="10"/>
  <c r="M57" i="10"/>
  <c r="G57" i="10"/>
  <c r="I57" i="10" s="1"/>
  <c r="Q56" i="10"/>
  <c r="M56" i="10"/>
  <c r="G56" i="10"/>
  <c r="I56" i="10" s="1"/>
  <c r="Q55" i="10"/>
  <c r="M55" i="10"/>
  <c r="G55" i="10"/>
  <c r="I55" i="10" s="1"/>
  <c r="Q54" i="10"/>
  <c r="M54" i="10"/>
  <c r="G54" i="10"/>
  <c r="I54" i="10" s="1"/>
  <c r="Q53" i="10"/>
  <c r="M53" i="10"/>
  <c r="G53" i="10"/>
  <c r="I53" i="10" s="1"/>
  <c r="Q52" i="10"/>
  <c r="M52" i="10"/>
  <c r="G52" i="10"/>
  <c r="I52" i="10" s="1"/>
  <c r="Q51" i="10"/>
  <c r="M51" i="10"/>
  <c r="G51" i="10"/>
  <c r="H51" i="10" s="1"/>
  <c r="Q50" i="10"/>
  <c r="M50" i="10"/>
  <c r="G50" i="10"/>
  <c r="H50" i="10" s="1"/>
  <c r="Q49" i="10"/>
  <c r="M49" i="10"/>
  <c r="G49" i="10"/>
  <c r="H49" i="10" s="1"/>
  <c r="Q48" i="10"/>
  <c r="M48" i="10"/>
  <c r="G48" i="10"/>
  <c r="I48" i="10" s="1"/>
  <c r="Q47" i="10"/>
  <c r="M47" i="10"/>
  <c r="G47" i="10"/>
  <c r="I47" i="10" s="1"/>
  <c r="Q46" i="10"/>
  <c r="M46" i="10"/>
  <c r="G46" i="10"/>
  <c r="I46" i="10" s="1"/>
  <c r="Q45" i="10"/>
  <c r="M45" i="10"/>
  <c r="G45" i="10"/>
  <c r="I45" i="10" s="1"/>
  <c r="Q44" i="10"/>
  <c r="M44" i="10"/>
  <c r="G44" i="10"/>
  <c r="I44" i="10" s="1"/>
  <c r="Q43" i="10"/>
  <c r="M43" i="10"/>
  <c r="G43" i="10"/>
  <c r="H43" i="10" s="1"/>
  <c r="Q42" i="10"/>
  <c r="M42" i="10"/>
  <c r="G42" i="10"/>
  <c r="H42" i="10" s="1"/>
  <c r="Q41" i="10"/>
  <c r="M41" i="10"/>
  <c r="G41" i="10"/>
  <c r="I41" i="10" s="1"/>
  <c r="Q40" i="10"/>
  <c r="M40" i="10"/>
  <c r="G40" i="10"/>
  <c r="I40" i="10" s="1"/>
  <c r="Q39" i="10"/>
  <c r="M39" i="10"/>
  <c r="G39" i="10"/>
  <c r="I39" i="10" s="1"/>
  <c r="Q38" i="10"/>
  <c r="M38" i="10"/>
  <c r="H38" i="10"/>
  <c r="G38" i="10"/>
  <c r="I38" i="10" s="1"/>
  <c r="Q37" i="10"/>
  <c r="M37" i="10"/>
  <c r="G37" i="10"/>
  <c r="I37" i="10" s="1"/>
  <c r="Q36" i="10"/>
  <c r="M36" i="10"/>
  <c r="G36" i="10"/>
  <c r="I36" i="10" s="1"/>
  <c r="Q35" i="10"/>
  <c r="M35" i="10"/>
  <c r="G35" i="10"/>
  <c r="H35" i="10" s="1"/>
  <c r="Q34" i="10"/>
  <c r="M34" i="10"/>
  <c r="G34" i="10"/>
  <c r="H34" i="10" s="1"/>
  <c r="Q33" i="10"/>
  <c r="M33" i="10"/>
  <c r="G33" i="10"/>
  <c r="I33" i="10" s="1"/>
  <c r="Q32" i="10"/>
  <c r="M32" i="10"/>
  <c r="G32" i="10"/>
  <c r="I32" i="10" s="1"/>
  <c r="Q31" i="10"/>
  <c r="M31" i="10"/>
  <c r="G31" i="10"/>
  <c r="I31" i="10" s="1"/>
  <c r="Q30" i="10"/>
  <c r="M30" i="10"/>
  <c r="G30" i="10"/>
  <c r="I30" i="10" s="1"/>
  <c r="Q29" i="10"/>
  <c r="M29" i="10"/>
  <c r="G29" i="10"/>
  <c r="I29" i="10" s="1"/>
  <c r="Q28" i="10"/>
  <c r="M28" i="10"/>
  <c r="G28" i="10"/>
  <c r="I28" i="10" s="1"/>
  <c r="Q27" i="10"/>
  <c r="M27" i="10"/>
  <c r="G27" i="10"/>
  <c r="H27" i="10" s="1"/>
  <c r="Q26" i="10"/>
  <c r="M26" i="10"/>
  <c r="G26" i="10"/>
  <c r="H26" i="10" s="1"/>
  <c r="Q25" i="10"/>
  <c r="M25" i="10"/>
  <c r="G25" i="10"/>
  <c r="H25" i="10" s="1"/>
  <c r="Q24" i="10"/>
  <c r="M24" i="10"/>
  <c r="G24" i="10"/>
  <c r="I24" i="10" s="1"/>
  <c r="Q23" i="10"/>
  <c r="M23" i="10"/>
  <c r="G23" i="10"/>
  <c r="I23" i="10" s="1"/>
  <c r="Q22" i="10"/>
  <c r="M22" i="10"/>
  <c r="G22" i="10"/>
  <c r="I22" i="10" s="1"/>
  <c r="Q21" i="10"/>
  <c r="M21" i="10"/>
  <c r="G21" i="10"/>
  <c r="I21" i="10" s="1"/>
  <c r="Q20" i="10"/>
  <c r="M20" i="10"/>
  <c r="G20" i="10"/>
  <c r="I20" i="10" s="1"/>
  <c r="Q19" i="10"/>
  <c r="M19" i="10"/>
  <c r="G19" i="10"/>
  <c r="H19" i="10" s="1"/>
  <c r="Q18" i="10"/>
  <c r="M18" i="10"/>
  <c r="G18" i="10"/>
  <c r="I18" i="10" s="1"/>
  <c r="Q17" i="10"/>
  <c r="M17" i="10"/>
  <c r="G17" i="10"/>
  <c r="H17" i="10" s="1"/>
  <c r="Q16" i="10"/>
  <c r="M16" i="10"/>
  <c r="G16" i="10"/>
  <c r="I16" i="10" s="1"/>
  <c r="D15" i="10"/>
  <c r="G15" i="10" s="1"/>
  <c r="F11" i="10"/>
  <c r="D11" i="10"/>
  <c r="C11" i="10"/>
  <c r="E10" i="10"/>
  <c r="E9" i="10"/>
  <c r="G9" i="10" s="1"/>
  <c r="E10" i="5"/>
  <c r="F10" i="5" s="1"/>
  <c r="D10" i="5"/>
  <c r="C10" i="5"/>
  <c r="AB303" i="3"/>
  <c r="AE303" i="3" s="1"/>
  <c r="AF303" i="3" s="1"/>
  <c r="AB302" i="3"/>
  <c r="AE302" i="3" s="1"/>
  <c r="AF302" i="3" s="1"/>
  <c r="AB301" i="3"/>
  <c r="AE301" i="3" s="1"/>
  <c r="AF301" i="3" s="1"/>
  <c r="AB300" i="3"/>
  <c r="AE300" i="3" s="1"/>
  <c r="AF300" i="3" s="1"/>
  <c r="AB299" i="3"/>
  <c r="AE299" i="3" s="1"/>
  <c r="AF299" i="3" s="1"/>
  <c r="AB298" i="3"/>
  <c r="AE298" i="3" s="1"/>
  <c r="AF298" i="3" s="1"/>
  <c r="AB297" i="3"/>
  <c r="AE297" i="3" s="1"/>
  <c r="AF297" i="3" s="1"/>
  <c r="AB296" i="3"/>
  <c r="AE296" i="3" s="1"/>
  <c r="AF296" i="3" s="1"/>
  <c r="AB295" i="3"/>
  <c r="AE295" i="3" s="1"/>
  <c r="AF295" i="3" s="1"/>
  <c r="AB294" i="3"/>
  <c r="AE294" i="3" s="1"/>
  <c r="AF294" i="3" s="1"/>
  <c r="AB293" i="3"/>
  <c r="AE293" i="3" s="1"/>
  <c r="AF293" i="3" s="1"/>
  <c r="AB292" i="3"/>
  <c r="AE292" i="3" s="1"/>
  <c r="AF292" i="3" s="1"/>
  <c r="AB291" i="3"/>
  <c r="AE291" i="3" s="1"/>
  <c r="AF291" i="3" s="1"/>
  <c r="AB290" i="3"/>
  <c r="AE290" i="3" s="1"/>
  <c r="AF290" i="3" s="1"/>
  <c r="AB289" i="3"/>
  <c r="AE289" i="3" s="1"/>
  <c r="AF289" i="3" s="1"/>
  <c r="AB288" i="3"/>
  <c r="AE288" i="3" s="1"/>
  <c r="AF288" i="3" s="1"/>
  <c r="AB287" i="3"/>
  <c r="AE287" i="3" s="1"/>
  <c r="AF287" i="3" s="1"/>
  <c r="AB286" i="3"/>
  <c r="AE286" i="3" s="1"/>
  <c r="AF286" i="3" s="1"/>
  <c r="AB285" i="3"/>
  <c r="AE285" i="3" s="1"/>
  <c r="AF285" i="3" s="1"/>
  <c r="AB284" i="3"/>
  <c r="AE284" i="3" s="1"/>
  <c r="AF284" i="3" s="1"/>
  <c r="AB283" i="3"/>
  <c r="AE283" i="3" s="1"/>
  <c r="AF283" i="3" s="1"/>
  <c r="AB282" i="3"/>
  <c r="AE282" i="3" s="1"/>
  <c r="AF282" i="3" s="1"/>
  <c r="AB281" i="3"/>
  <c r="AE281" i="3" s="1"/>
  <c r="AF281" i="3" s="1"/>
  <c r="AF280" i="3"/>
  <c r="AE280" i="3"/>
  <c r="AB280" i="3"/>
  <c r="AB279" i="3"/>
  <c r="AE279" i="3" s="1"/>
  <c r="AF279" i="3" s="1"/>
  <c r="AB278" i="3"/>
  <c r="AE278" i="3" s="1"/>
  <c r="AF278" i="3" s="1"/>
  <c r="AB277" i="3"/>
  <c r="AE277" i="3" s="1"/>
  <c r="AF277" i="3" s="1"/>
  <c r="AB276" i="3"/>
  <c r="AE276" i="3" s="1"/>
  <c r="AF276" i="3" s="1"/>
  <c r="AB275" i="3"/>
  <c r="AE275" i="3" s="1"/>
  <c r="AF275" i="3" s="1"/>
  <c r="AB274" i="3"/>
  <c r="AE274" i="3" s="1"/>
  <c r="AF274" i="3" s="1"/>
  <c r="AB273" i="3"/>
  <c r="AE273" i="3" s="1"/>
  <c r="AF273" i="3" s="1"/>
  <c r="AB272" i="3"/>
  <c r="AE272" i="3" s="1"/>
  <c r="AF272" i="3" s="1"/>
  <c r="AB271" i="3"/>
  <c r="AE271" i="3" s="1"/>
  <c r="AF271" i="3" s="1"/>
  <c r="AB270" i="3"/>
  <c r="AE270" i="3" s="1"/>
  <c r="AF270" i="3" s="1"/>
  <c r="AB269" i="3"/>
  <c r="AE269" i="3" s="1"/>
  <c r="AF269" i="3" s="1"/>
  <c r="AB268" i="3"/>
  <c r="AE268" i="3" s="1"/>
  <c r="AF268" i="3" s="1"/>
  <c r="AB267" i="3"/>
  <c r="AE267" i="3" s="1"/>
  <c r="AF267" i="3" s="1"/>
  <c r="AB266" i="3"/>
  <c r="AE266" i="3" s="1"/>
  <c r="AF266" i="3" s="1"/>
  <c r="AB265" i="3"/>
  <c r="AE265" i="3" s="1"/>
  <c r="AF265" i="3" s="1"/>
  <c r="AB264" i="3"/>
  <c r="AE264" i="3" s="1"/>
  <c r="AF264" i="3" s="1"/>
  <c r="AB263" i="3"/>
  <c r="AE263" i="3" s="1"/>
  <c r="AF263" i="3" s="1"/>
  <c r="AB262" i="3"/>
  <c r="AE262" i="3" s="1"/>
  <c r="AF262" i="3" s="1"/>
  <c r="AE261" i="3"/>
  <c r="AF261" i="3" s="1"/>
  <c r="AB261" i="3"/>
  <c r="AB260" i="3"/>
  <c r="AE260" i="3" s="1"/>
  <c r="AF260" i="3" s="1"/>
  <c r="AB259" i="3"/>
  <c r="AE259" i="3" s="1"/>
  <c r="AF259" i="3" s="1"/>
  <c r="AB258" i="3"/>
  <c r="AE258" i="3" s="1"/>
  <c r="AF258" i="3" s="1"/>
  <c r="AB257" i="3"/>
  <c r="AE257" i="3" s="1"/>
  <c r="AF257" i="3" s="1"/>
  <c r="AB256" i="3"/>
  <c r="AE256" i="3" s="1"/>
  <c r="AF256" i="3" s="1"/>
  <c r="AB255" i="3"/>
  <c r="AE255" i="3" s="1"/>
  <c r="AF255" i="3" s="1"/>
  <c r="AB254" i="3"/>
  <c r="AE254" i="3" s="1"/>
  <c r="AF254" i="3" s="1"/>
  <c r="AB253" i="3"/>
  <c r="AE253" i="3" s="1"/>
  <c r="AF253" i="3" s="1"/>
  <c r="AB252" i="3"/>
  <c r="AE252" i="3" s="1"/>
  <c r="AF252" i="3" s="1"/>
  <c r="AB251" i="3"/>
  <c r="AE251" i="3" s="1"/>
  <c r="AF251" i="3" s="1"/>
  <c r="AB250" i="3"/>
  <c r="AE250" i="3" s="1"/>
  <c r="AF250" i="3" s="1"/>
  <c r="AB249" i="3"/>
  <c r="AE249" i="3" s="1"/>
  <c r="AF249" i="3" s="1"/>
  <c r="AB248" i="3"/>
  <c r="AE248" i="3" s="1"/>
  <c r="AF248" i="3" s="1"/>
  <c r="AB247" i="3"/>
  <c r="AE247" i="3" s="1"/>
  <c r="AF247" i="3" s="1"/>
  <c r="AB246" i="3"/>
  <c r="AE246" i="3" s="1"/>
  <c r="AF246" i="3" s="1"/>
  <c r="AB245" i="3"/>
  <c r="AE245" i="3" s="1"/>
  <c r="AF245" i="3" s="1"/>
  <c r="AB244" i="3"/>
  <c r="AE244" i="3" s="1"/>
  <c r="AF244" i="3" s="1"/>
  <c r="AB243" i="3"/>
  <c r="AE243" i="3" s="1"/>
  <c r="AF243" i="3" s="1"/>
  <c r="AB242" i="3"/>
  <c r="AE242" i="3" s="1"/>
  <c r="AF242" i="3" s="1"/>
  <c r="AB241" i="3"/>
  <c r="AE241" i="3" s="1"/>
  <c r="AF241" i="3" s="1"/>
  <c r="AB240" i="3"/>
  <c r="AE240" i="3" s="1"/>
  <c r="AF240" i="3" s="1"/>
  <c r="AB239" i="3"/>
  <c r="AE239" i="3" s="1"/>
  <c r="AF239" i="3" s="1"/>
  <c r="AB238" i="3"/>
  <c r="AE238" i="3" s="1"/>
  <c r="AF238" i="3" s="1"/>
  <c r="AB237" i="3"/>
  <c r="AE237" i="3" s="1"/>
  <c r="AF237" i="3" s="1"/>
  <c r="AB236" i="3"/>
  <c r="AE236" i="3" s="1"/>
  <c r="AF236" i="3" s="1"/>
  <c r="AB235" i="3"/>
  <c r="AE235" i="3" s="1"/>
  <c r="AF235" i="3" s="1"/>
  <c r="AE234" i="3"/>
  <c r="AF234" i="3" s="1"/>
  <c r="AB234" i="3"/>
  <c r="AB233" i="3"/>
  <c r="AE233" i="3" s="1"/>
  <c r="AF233" i="3" s="1"/>
  <c r="AB232" i="3"/>
  <c r="AE232" i="3" s="1"/>
  <c r="AF232" i="3" s="1"/>
  <c r="AB231" i="3"/>
  <c r="AE231" i="3" s="1"/>
  <c r="AF231" i="3" s="1"/>
  <c r="AB230" i="3"/>
  <c r="AE230" i="3" s="1"/>
  <c r="AF230" i="3" s="1"/>
  <c r="AB229" i="3"/>
  <c r="AE229" i="3" s="1"/>
  <c r="AF229" i="3" s="1"/>
  <c r="AB228" i="3"/>
  <c r="AE228" i="3" s="1"/>
  <c r="AF228" i="3" s="1"/>
  <c r="AB227" i="3"/>
  <c r="AE227" i="3" s="1"/>
  <c r="AF227" i="3" s="1"/>
  <c r="AB226" i="3"/>
  <c r="AE226" i="3" s="1"/>
  <c r="AF226" i="3" s="1"/>
  <c r="AB225" i="3"/>
  <c r="AE225" i="3" s="1"/>
  <c r="AF225" i="3" s="1"/>
  <c r="AB224" i="3"/>
  <c r="AE224" i="3" s="1"/>
  <c r="AF224" i="3" s="1"/>
  <c r="AB223" i="3"/>
  <c r="AE223" i="3" s="1"/>
  <c r="AF223" i="3" s="1"/>
  <c r="AB222" i="3"/>
  <c r="AE222" i="3" s="1"/>
  <c r="AF222" i="3" s="1"/>
  <c r="AB221" i="3"/>
  <c r="AE221" i="3" s="1"/>
  <c r="AF221" i="3" s="1"/>
  <c r="AB220" i="3"/>
  <c r="AE220" i="3" s="1"/>
  <c r="AF220" i="3" s="1"/>
  <c r="AB219" i="3"/>
  <c r="AE219" i="3" s="1"/>
  <c r="AF219" i="3" s="1"/>
  <c r="AB218" i="3"/>
  <c r="AE218" i="3" s="1"/>
  <c r="AF218" i="3" s="1"/>
  <c r="AB217" i="3"/>
  <c r="AE217" i="3" s="1"/>
  <c r="AF217" i="3" s="1"/>
  <c r="AB216" i="3"/>
  <c r="AE216" i="3" s="1"/>
  <c r="AF216" i="3" s="1"/>
  <c r="AB215" i="3"/>
  <c r="AE215" i="3" s="1"/>
  <c r="AF215" i="3" s="1"/>
  <c r="AB214" i="3"/>
  <c r="AE214" i="3" s="1"/>
  <c r="AF214" i="3" s="1"/>
  <c r="AB213" i="3"/>
  <c r="AE213" i="3" s="1"/>
  <c r="AF213" i="3" s="1"/>
  <c r="AB212" i="3"/>
  <c r="AE212" i="3" s="1"/>
  <c r="AF212" i="3" s="1"/>
  <c r="AB211" i="3"/>
  <c r="AE211" i="3" s="1"/>
  <c r="AF211" i="3" s="1"/>
  <c r="AB210" i="3"/>
  <c r="AE210" i="3" s="1"/>
  <c r="AF210" i="3" s="1"/>
  <c r="AB209" i="3"/>
  <c r="AE209" i="3" s="1"/>
  <c r="AF209" i="3" s="1"/>
  <c r="AB208" i="3"/>
  <c r="AE208" i="3" s="1"/>
  <c r="AF208" i="3" s="1"/>
  <c r="AB207" i="3"/>
  <c r="AE207" i="3" s="1"/>
  <c r="AF207" i="3" s="1"/>
  <c r="AB206" i="3"/>
  <c r="AE206" i="3" s="1"/>
  <c r="AF206" i="3" s="1"/>
  <c r="AB205" i="3"/>
  <c r="AE205" i="3" s="1"/>
  <c r="AF205" i="3" s="1"/>
  <c r="AB204" i="3"/>
  <c r="AE204" i="3" s="1"/>
  <c r="AF204" i="3" s="1"/>
  <c r="AB203" i="3"/>
  <c r="AE203" i="3" s="1"/>
  <c r="AF203" i="3" s="1"/>
  <c r="AB202" i="3"/>
  <c r="AE202" i="3" s="1"/>
  <c r="AF202" i="3" s="1"/>
  <c r="AB201" i="3"/>
  <c r="AE201" i="3" s="1"/>
  <c r="AF201" i="3" s="1"/>
  <c r="AB200" i="3"/>
  <c r="AE200" i="3" s="1"/>
  <c r="AF200" i="3" s="1"/>
  <c r="AB199" i="3"/>
  <c r="AE199" i="3" s="1"/>
  <c r="AF199" i="3" s="1"/>
  <c r="AB198" i="3"/>
  <c r="AE198" i="3" s="1"/>
  <c r="AF198" i="3" s="1"/>
  <c r="AB197" i="3"/>
  <c r="AE197" i="3" s="1"/>
  <c r="AF197" i="3" s="1"/>
  <c r="AB196" i="3"/>
  <c r="AE196" i="3" s="1"/>
  <c r="AF196" i="3" s="1"/>
  <c r="AB195" i="3"/>
  <c r="AE195" i="3" s="1"/>
  <c r="AF195" i="3" s="1"/>
  <c r="AB194" i="3"/>
  <c r="AE194" i="3" s="1"/>
  <c r="AF194" i="3" s="1"/>
  <c r="AB193" i="3"/>
  <c r="AE193" i="3" s="1"/>
  <c r="AF193" i="3" s="1"/>
  <c r="AB192" i="3"/>
  <c r="AE192" i="3" s="1"/>
  <c r="AF192" i="3" s="1"/>
  <c r="AB191" i="3"/>
  <c r="AE191" i="3" s="1"/>
  <c r="AF191" i="3" s="1"/>
  <c r="AB190" i="3"/>
  <c r="AE190" i="3" s="1"/>
  <c r="AF190" i="3" s="1"/>
  <c r="AB189" i="3"/>
  <c r="AE189" i="3" s="1"/>
  <c r="AF189" i="3" s="1"/>
  <c r="AB188" i="3"/>
  <c r="AE188" i="3" s="1"/>
  <c r="AF188" i="3" s="1"/>
  <c r="AB187" i="3"/>
  <c r="AE187" i="3" s="1"/>
  <c r="AF187" i="3" s="1"/>
  <c r="AB186" i="3"/>
  <c r="AE186" i="3" s="1"/>
  <c r="AF186" i="3" s="1"/>
  <c r="AB185" i="3"/>
  <c r="AE185" i="3" s="1"/>
  <c r="AF185" i="3" s="1"/>
  <c r="AB184" i="3"/>
  <c r="AE184" i="3" s="1"/>
  <c r="AF184" i="3" s="1"/>
  <c r="AB183" i="3"/>
  <c r="AE183" i="3" s="1"/>
  <c r="AF183" i="3" s="1"/>
  <c r="AB182" i="3"/>
  <c r="AE182" i="3" s="1"/>
  <c r="AF182" i="3" s="1"/>
  <c r="AB181" i="3"/>
  <c r="AE181" i="3" s="1"/>
  <c r="AF181" i="3" s="1"/>
  <c r="AB180" i="3"/>
  <c r="AE180" i="3" s="1"/>
  <c r="AF180" i="3" s="1"/>
  <c r="AB179" i="3"/>
  <c r="AE179" i="3" s="1"/>
  <c r="AF179" i="3" s="1"/>
  <c r="AB178" i="3"/>
  <c r="AE178" i="3" s="1"/>
  <c r="AF178" i="3" s="1"/>
  <c r="AB177" i="3"/>
  <c r="AE177" i="3" s="1"/>
  <c r="AF177" i="3" s="1"/>
  <c r="AE176" i="3"/>
  <c r="AF176" i="3" s="1"/>
  <c r="AB176" i="3"/>
  <c r="AB175" i="3"/>
  <c r="AE175" i="3" s="1"/>
  <c r="AF175" i="3" s="1"/>
  <c r="AB174" i="3"/>
  <c r="AE174" i="3" s="1"/>
  <c r="AF174" i="3" s="1"/>
  <c r="AB173" i="3"/>
  <c r="AE173" i="3" s="1"/>
  <c r="AF173" i="3" s="1"/>
  <c r="AB172" i="3"/>
  <c r="AE172" i="3" s="1"/>
  <c r="AF172" i="3" s="1"/>
  <c r="AB171" i="3"/>
  <c r="AE171" i="3" s="1"/>
  <c r="AF171" i="3" s="1"/>
  <c r="AE170" i="3"/>
  <c r="AF170" i="3" s="1"/>
  <c r="AB170" i="3"/>
  <c r="AB169" i="3"/>
  <c r="AE169" i="3" s="1"/>
  <c r="AF169" i="3" s="1"/>
  <c r="AB168" i="3"/>
  <c r="AE168" i="3" s="1"/>
  <c r="AF168" i="3" s="1"/>
  <c r="AB167" i="3"/>
  <c r="AE167" i="3" s="1"/>
  <c r="AF167" i="3" s="1"/>
  <c r="AB166" i="3"/>
  <c r="AE166" i="3" s="1"/>
  <c r="AF166" i="3" s="1"/>
  <c r="AB165" i="3"/>
  <c r="AE165" i="3" s="1"/>
  <c r="AF165" i="3" s="1"/>
  <c r="AB164" i="3"/>
  <c r="AE164" i="3" s="1"/>
  <c r="AF164" i="3" s="1"/>
  <c r="AB163" i="3"/>
  <c r="AE163" i="3" s="1"/>
  <c r="AF163" i="3" s="1"/>
  <c r="AB162" i="3"/>
  <c r="AE162" i="3" s="1"/>
  <c r="AF162" i="3" s="1"/>
  <c r="AB161" i="3"/>
  <c r="AE161" i="3" s="1"/>
  <c r="AF161" i="3" s="1"/>
  <c r="AB160" i="3"/>
  <c r="AE160" i="3" s="1"/>
  <c r="AF160" i="3" s="1"/>
  <c r="AB159" i="3"/>
  <c r="AE159" i="3" s="1"/>
  <c r="AF159" i="3" s="1"/>
  <c r="AB158" i="3"/>
  <c r="AE158" i="3" s="1"/>
  <c r="AF158" i="3" s="1"/>
  <c r="AB157" i="3"/>
  <c r="AE157" i="3" s="1"/>
  <c r="AF157" i="3" s="1"/>
  <c r="AB156" i="3"/>
  <c r="AE156" i="3" s="1"/>
  <c r="AF156" i="3" s="1"/>
  <c r="AB155" i="3"/>
  <c r="AE155" i="3" s="1"/>
  <c r="AF155" i="3" s="1"/>
  <c r="AB154" i="3"/>
  <c r="AE154" i="3" s="1"/>
  <c r="AF154" i="3" s="1"/>
  <c r="AB153" i="3"/>
  <c r="AE153" i="3" s="1"/>
  <c r="AF153" i="3" s="1"/>
  <c r="AB152" i="3"/>
  <c r="AE152" i="3" s="1"/>
  <c r="AF152" i="3" s="1"/>
  <c r="AB151" i="3"/>
  <c r="AE151" i="3" s="1"/>
  <c r="AF151" i="3" s="1"/>
  <c r="AB150" i="3"/>
  <c r="AE150" i="3" s="1"/>
  <c r="AF150" i="3" s="1"/>
  <c r="AE149" i="3"/>
  <c r="AF149" i="3" s="1"/>
  <c r="AB149" i="3"/>
  <c r="AB148" i="3"/>
  <c r="AE148" i="3" s="1"/>
  <c r="AF148" i="3" s="1"/>
  <c r="AB147" i="3"/>
  <c r="AE147" i="3" s="1"/>
  <c r="AF147" i="3" s="1"/>
  <c r="AB146" i="3"/>
  <c r="AE146" i="3" s="1"/>
  <c r="AF146" i="3" s="1"/>
  <c r="AB145" i="3"/>
  <c r="AE145" i="3" s="1"/>
  <c r="AF145" i="3" s="1"/>
  <c r="AB144" i="3"/>
  <c r="AE144" i="3" s="1"/>
  <c r="AF144" i="3" s="1"/>
  <c r="AB143" i="3"/>
  <c r="AE143" i="3" s="1"/>
  <c r="AF143" i="3" s="1"/>
  <c r="AB142" i="3"/>
  <c r="AE142" i="3" s="1"/>
  <c r="AF142" i="3" s="1"/>
  <c r="AB141" i="3"/>
  <c r="AE141" i="3" s="1"/>
  <c r="AF141" i="3" s="1"/>
  <c r="AB140" i="3"/>
  <c r="AE140" i="3" s="1"/>
  <c r="AF140" i="3" s="1"/>
  <c r="AB139" i="3"/>
  <c r="AE139" i="3" s="1"/>
  <c r="AF139" i="3" s="1"/>
  <c r="AB138" i="3"/>
  <c r="AE138" i="3" s="1"/>
  <c r="AF138" i="3" s="1"/>
  <c r="AB137" i="3"/>
  <c r="AE137" i="3" s="1"/>
  <c r="AF137" i="3" s="1"/>
  <c r="AB136" i="3"/>
  <c r="AE136" i="3" s="1"/>
  <c r="AF136" i="3" s="1"/>
  <c r="AB135" i="3"/>
  <c r="AE135" i="3" s="1"/>
  <c r="AF135" i="3" s="1"/>
  <c r="AB134" i="3"/>
  <c r="AE134" i="3" s="1"/>
  <c r="AF134" i="3" s="1"/>
  <c r="AB133" i="3"/>
  <c r="AE133" i="3" s="1"/>
  <c r="AF133" i="3" s="1"/>
  <c r="AB132" i="3"/>
  <c r="AE132" i="3" s="1"/>
  <c r="AF132" i="3" s="1"/>
  <c r="AB131" i="3"/>
  <c r="AE131" i="3" s="1"/>
  <c r="AF131" i="3" s="1"/>
  <c r="AB130" i="3"/>
  <c r="AE130" i="3" s="1"/>
  <c r="AF130" i="3" s="1"/>
  <c r="AB129" i="3"/>
  <c r="AE129" i="3" s="1"/>
  <c r="AF129" i="3" s="1"/>
  <c r="AB128" i="3"/>
  <c r="AE128" i="3" s="1"/>
  <c r="AF128" i="3" s="1"/>
  <c r="AB127" i="3"/>
  <c r="AE127" i="3" s="1"/>
  <c r="AF127" i="3" s="1"/>
  <c r="AB126" i="3"/>
  <c r="AE126" i="3" s="1"/>
  <c r="AF126" i="3" s="1"/>
  <c r="AB125" i="3"/>
  <c r="AE125" i="3" s="1"/>
  <c r="AF125" i="3" s="1"/>
  <c r="AB124" i="3"/>
  <c r="AE124" i="3" s="1"/>
  <c r="AF124" i="3" s="1"/>
  <c r="AB123" i="3"/>
  <c r="AE123" i="3" s="1"/>
  <c r="AF123" i="3" s="1"/>
  <c r="AB122" i="3"/>
  <c r="AE122" i="3" s="1"/>
  <c r="AF122" i="3" s="1"/>
  <c r="AB121" i="3"/>
  <c r="AE121" i="3" s="1"/>
  <c r="AF121" i="3" s="1"/>
  <c r="AB120" i="3"/>
  <c r="AE120" i="3" s="1"/>
  <c r="AF120" i="3" s="1"/>
  <c r="AB119" i="3"/>
  <c r="AE119" i="3" s="1"/>
  <c r="AF119" i="3" s="1"/>
  <c r="AB118" i="3"/>
  <c r="AE118" i="3" s="1"/>
  <c r="AF118" i="3" s="1"/>
  <c r="AB117" i="3"/>
  <c r="AE117" i="3" s="1"/>
  <c r="AF117" i="3" s="1"/>
  <c r="AB116" i="3"/>
  <c r="AE116" i="3" s="1"/>
  <c r="AF116" i="3" s="1"/>
  <c r="AB115" i="3"/>
  <c r="AE115" i="3" s="1"/>
  <c r="AF115" i="3" s="1"/>
  <c r="AB114" i="3"/>
  <c r="AE114" i="3" s="1"/>
  <c r="AF114" i="3" s="1"/>
  <c r="AB113" i="3"/>
  <c r="AE113" i="3" s="1"/>
  <c r="AF113" i="3" s="1"/>
  <c r="AB112" i="3"/>
  <c r="AE112" i="3" s="1"/>
  <c r="AF112" i="3" s="1"/>
  <c r="AB111" i="3"/>
  <c r="AE111" i="3" s="1"/>
  <c r="AF111" i="3" s="1"/>
  <c r="AB110" i="3"/>
  <c r="AE110" i="3" s="1"/>
  <c r="AF110" i="3" s="1"/>
  <c r="AB109" i="3"/>
  <c r="AE109" i="3" s="1"/>
  <c r="AF109" i="3" s="1"/>
  <c r="AB108" i="3"/>
  <c r="AE108" i="3" s="1"/>
  <c r="AF108" i="3" s="1"/>
  <c r="AB107" i="3"/>
  <c r="AE107" i="3" s="1"/>
  <c r="AF107" i="3" s="1"/>
  <c r="AB106" i="3"/>
  <c r="AE106" i="3" s="1"/>
  <c r="AF106" i="3" s="1"/>
  <c r="AB105" i="3"/>
  <c r="AE105" i="3" s="1"/>
  <c r="AF105" i="3" s="1"/>
  <c r="AB104" i="3"/>
  <c r="AE104" i="3" s="1"/>
  <c r="AF104" i="3" s="1"/>
  <c r="AB103" i="3"/>
  <c r="AE103" i="3" s="1"/>
  <c r="AF103" i="3" s="1"/>
  <c r="AB102" i="3"/>
  <c r="AE102" i="3" s="1"/>
  <c r="AF102" i="3" s="1"/>
  <c r="AB101" i="3"/>
  <c r="AE101" i="3" s="1"/>
  <c r="AF101" i="3" s="1"/>
  <c r="AB100" i="3"/>
  <c r="AE100" i="3" s="1"/>
  <c r="AF100" i="3" s="1"/>
  <c r="AB99" i="3"/>
  <c r="AE99" i="3" s="1"/>
  <c r="AF99" i="3" s="1"/>
  <c r="AB98" i="3"/>
  <c r="AE98" i="3" s="1"/>
  <c r="AF98" i="3" s="1"/>
  <c r="AB97" i="3"/>
  <c r="AE97" i="3" s="1"/>
  <c r="AF97" i="3" s="1"/>
  <c r="AB96" i="3"/>
  <c r="AE96" i="3" s="1"/>
  <c r="AF96" i="3" s="1"/>
  <c r="AB95" i="3"/>
  <c r="AE95" i="3" s="1"/>
  <c r="AF95" i="3" s="1"/>
  <c r="AB94" i="3"/>
  <c r="AE94" i="3" s="1"/>
  <c r="AF94" i="3" s="1"/>
  <c r="AB93" i="3"/>
  <c r="AE93" i="3" s="1"/>
  <c r="AF93" i="3" s="1"/>
  <c r="AB92" i="3"/>
  <c r="AE92" i="3" s="1"/>
  <c r="AF92" i="3" s="1"/>
  <c r="AB91" i="3"/>
  <c r="AE91" i="3" s="1"/>
  <c r="AF91" i="3" s="1"/>
  <c r="AB90" i="3"/>
  <c r="AE90" i="3" s="1"/>
  <c r="AF90" i="3" s="1"/>
  <c r="AB89" i="3"/>
  <c r="AE89" i="3" s="1"/>
  <c r="AF89" i="3" s="1"/>
  <c r="AB88" i="3"/>
  <c r="AE88" i="3" s="1"/>
  <c r="AF88" i="3" s="1"/>
  <c r="AB87" i="3"/>
  <c r="AE87" i="3" s="1"/>
  <c r="AF87" i="3" s="1"/>
  <c r="AB86" i="3"/>
  <c r="AE86" i="3" s="1"/>
  <c r="AF86" i="3" s="1"/>
  <c r="AB85" i="3"/>
  <c r="AE85" i="3" s="1"/>
  <c r="AF85" i="3" s="1"/>
  <c r="AB84" i="3"/>
  <c r="AE84" i="3" s="1"/>
  <c r="AF84" i="3" s="1"/>
  <c r="AB83" i="3"/>
  <c r="AE83" i="3" s="1"/>
  <c r="AF83" i="3" s="1"/>
  <c r="AB82" i="3"/>
  <c r="AE82" i="3" s="1"/>
  <c r="AF82" i="3" s="1"/>
  <c r="AB81" i="3"/>
  <c r="AE81" i="3" s="1"/>
  <c r="AF81" i="3" s="1"/>
  <c r="AB80" i="3"/>
  <c r="AE80" i="3" s="1"/>
  <c r="AF80" i="3" s="1"/>
  <c r="AB79" i="3"/>
  <c r="AE79" i="3" s="1"/>
  <c r="AF79" i="3" s="1"/>
  <c r="AB78" i="3"/>
  <c r="AE78" i="3" s="1"/>
  <c r="AF78" i="3" s="1"/>
  <c r="AB77" i="3"/>
  <c r="AE77" i="3" s="1"/>
  <c r="AF77" i="3" s="1"/>
  <c r="AB76" i="3"/>
  <c r="AE76" i="3" s="1"/>
  <c r="AF76" i="3" s="1"/>
  <c r="AB75" i="3"/>
  <c r="AE75" i="3" s="1"/>
  <c r="AF75" i="3" s="1"/>
  <c r="AB74" i="3"/>
  <c r="AE74" i="3" s="1"/>
  <c r="AF74" i="3" s="1"/>
  <c r="AB73" i="3"/>
  <c r="AE73" i="3" s="1"/>
  <c r="AF73" i="3" s="1"/>
  <c r="AB72" i="3"/>
  <c r="AE72" i="3" s="1"/>
  <c r="AF72" i="3" s="1"/>
  <c r="AB71" i="3"/>
  <c r="AE71" i="3" s="1"/>
  <c r="AF71" i="3" s="1"/>
  <c r="AB70" i="3"/>
  <c r="AE70" i="3" s="1"/>
  <c r="AF70" i="3" s="1"/>
  <c r="AB69" i="3"/>
  <c r="AE69" i="3" s="1"/>
  <c r="AF69" i="3" s="1"/>
  <c r="AB68" i="3"/>
  <c r="AE68" i="3" s="1"/>
  <c r="AF68" i="3" s="1"/>
  <c r="AB67" i="3"/>
  <c r="AE67" i="3" s="1"/>
  <c r="AF67" i="3" s="1"/>
  <c r="AE66" i="3"/>
  <c r="AF66" i="3" s="1"/>
  <c r="AB66" i="3"/>
  <c r="AB65" i="3"/>
  <c r="AE65" i="3" s="1"/>
  <c r="AF65" i="3" s="1"/>
  <c r="AB64" i="3"/>
  <c r="AE64" i="3" s="1"/>
  <c r="AF64" i="3" s="1"/>
  <c r="AB63" i="3"/>
  <c r="AE63" i="3" s="1"/>
  <c r="AF63" i="3" s="1"/>
  <c r="AB62" i="3"/>
  <c r="AE62" i="3" s="1"/>
  <c r="AF62" i="3" s="1"/>
  <c r="AB61" i="3"/>
  <c r="AE61" i="3" s="1"/>
  <c r="AF61" i="3" s="1"/>
  <c r="AB60" i="3"/>
  <c r="AE60" i="3" s="1"/>
  <c r="AF60" i="3" s="1"/>
  <c r="AB59" i="3"/>
  <c r="AE59" i="3" s="1"/>
  <c r="AF59" i="3" s="1"/>
  <c r="AB58" i="3"/>
  <c r="AE58" i="3" s="1"/>
  <c r="AF58" i="3" s="1"/>
  <c r="AB57" i="3"/>
  <c r="AE57" i="3" s="1"/>
  <c r="AF57" i="3" s="1"/>
  <c r="AB56" i="3"/>
  <c r="AE56" i="3" s="1"/>
  <c r="AF56" i="3" s="1"/>
  <c r="AB55" i="3"/>
  <c r="AE55" i="3" s="1"/>
  <c r="AF55" i="3" s="1"/>
  <c r="AB54" i="3"/>
  <c r="AE54" i="3" s="1"/>
  <c r="AF54" i="3" s="1"/>
  <c r="AB53" i="3"/>
  <c r="AE53" i="3" s="1"/>
  <c r="AF53" i="3" s="1"/>
  <c r="AB52" i="3"/>
  <c r="AE52" i="3" s="1"/>
  <c r="AF52" i="3" s="1"/>
  <c r="AB51" i="3"/>
  <c r="AE51" i="3" s="1"/>
  <c r="AF51" i="3" s="1"/>
  <c r="AB50" i="3"/>
  <c r="AE50" i="3" s="1"/>
  <c r="AF50" i="3" s="1"/>
  <c r="AB49" i="3"/>
  <c r="AE49" i="3" s="1"/>
  <c r="AF49" i="3" s="1"/>
  <c r="AB48" i="3"/>
  <c r="AE48" i="3" s="1"/>
  <c r="AF48" i="3" s="1"/>
  <c r="AB47" i="3"/>
  <c r="AE47" i="3" s="1"/>
  <c r="AF47" i="3" s="1"/>
  <c r="AB46" i="3"/>
  <c r="AE46" i="3" s="1"/>
  <c r="AF46" i="3" s="1"/>
  <c r="AB45" i="3"/>
  <c r="AE45" i="3" s="1"/>
  <c r="AF45" i="3" s="1"/>
  <c r="AB44" i="3"/>
  <c r="AE44" i="3" s="1"/>
  <c r="AF44" i="3" s="1"/>
  <c r="AB43" i="3"/>
  <c r="AE43" i="3" s="1"/>
  <c r="AF43" i="3" s="1"/>
  <c r="AB42" i="3"/>
  <c r="AE42" i="3" s="1"/>
  <c r="AF42" i="3" s="1"/>
  <c r="AB41" i="3"/>
  <c r="AE41" i="3" s="1"/>
  <c r="AF41" i="3" s="1"/>
  <c r="AB40" i="3"/>
  <c r="AE40" i="3" s="1"/>
  <c r="AF40" i="3" s="1"/>
  <c r="AB39" i="3"/>
  <c r="AE39" i="3" s="1"/>
  <c r="AF39" i="3" s="1"/>
  <c r="AB38" i="3"/>
  <c r="AE38" i="3" s="1"/>
  <c r="AF38" i="3" s="1"/>
  <c r="AB37" i="3"/>
  <c r="AE37" i="3" s="1"/>
  <c r="AF37" i="3" s="1"/>
  <c r="AB36" i="3"/>
  <c r="AE36" i="3" s="1"/>
  <c r="AF36" i="3" s="1"/>
  <c r="AB35" i="3"/>
  <c r="AE35" i="3" s="1"/>
  <c r="AF35" i="3" s="1"/>
  <c r="AB34" i="3"/>
  <c r="AE34" i="3" s="1"/>
  <c r="AF34" i="3" s="1"/>
  <c r="AB33" i="3"/>
  <c r="AE33" i="3" s="1"/>
  <c r="AF33" i="3" s="1"/>
  <c r="AB32" i="3"/>
  <c r="AE32" i="3" s="1"/>
  <c r="AF32" i="3" s="1"/>
  <c r="AB31" i="3"/>
  <c r="AE31" i="3" s="1"/>
  <c r="AF31" i="3" s="1"/>
  <c r="AB30" i="3"/>
  <c r="AE30" i="3" s="1"/>
  <c r="AF30" i="3" s="1"/>
  <c r="AB29" i="3"/>
  <c r="AE29" i="3" s="1"/>
  <c r="AF29" i="3" s="1"/>
  <c r="AB28" i="3"/>
  <c r="AE28" i="3" s="1"/>
  <c r="AF28" i="3" s="1"/>
  <c r="AB27" i="3"/>
  <c r="AE27" i="3" s="1"/>
  <c r="AF27" i="3" s="1"/>
  <c r="AB26" i="3"/>
  <c r="AE26" i="3" s="1"/>
  <c r="AF26" i="3" s="1"/>
  <c r="AB25" i="3"/>
  <c r="AE25" i="3" s="1"/>
  <c r="AF25" i="3" s="1"/>
  <c r="AB24" i="3"/>
  <c r="AE24" i="3" s="1"/>
  <c r="AF24" i="3" s="1"/>
  <c r="AB23" i="3"/>
  <c r="AE23" i="3" s="1"/>
  <c r="AF23" i="3" s="1"/>
  <c r="AB22" i="3"/>
  <c r="AE22" i="3" s="1"/>
  <c r="AF22" i="3" s="1"/>
  <c r="AB21" i="3"/>
  <c r="AE21" i="3" s="1"/>
  <c r="AF21" i="3" s="1"/>
  <c r="AB20" i="3"/>
  <c r="AE20" i="3" s="1"/>
  <c r="AF20" i="3" s="1"/>
  <c r="AB19" i="3"/>
  <c r="AE19" i="3" s="1"/>
  <c r="AF19" i="3" s="1"/>
  <c r="AB18" i="3"/>
  <c r="AE18" i="3" s="1"/>
  <c r="AF18" i="3" s="1"/>
  <c r="AB17" i="3"/>
  <c r="AE17" i="3" s="1"/>
  <c r="AF17" i="3" s="1"/>
  <c r="AB16" i="3"/>
  <c r="AE16" i="3" s="1"/>
  <c r="AF16" i="3" s="1"/>
  <c r="AE15" i="3"/>
  <c r="AF15" i="3" s="1"/>
  <c r="AB15" i="3"/>
  <c r="AB14" i="3"/>
  <c r="AE14" i="3" s="1"/>
  <c r="AF14" i="3" s="1"/>
  <c r="AB13" i="3"/>
  <c r="AE13" i="3" s="1"/>
  <c r="AF13" i="3" s="1"/>
  <c r="AB12" i="3"/>
  <c r="AE12" i="3" s="1"/>
  <c r="AF12" i="3" s="1"/>
  <c r="AB11" i="3"/>
  <c r="AD10" i="3"/>
  <c r="AC10" i="3"/>
  <c r="AA10" i="3"/>
  <c r="Z10" i="3"/>
  <c r="J10" i="3"/>
  <c r="L303" i="3"/>
  <c r="M303" i="3" s="1"/>
  <c r="E303" i="3"/>
  <c r="L302" i="3"/>
  <c r="M302" i="3" s="1"/>
  <c r="E302" i="3"/>
  <c r="L301" i="3"/>
  <c r="M301" i="3" s="1"/>
  <c r="E301" i="3"/>
  <c r="L300" i="3"/>
  <c r="M300" i="3" s="1"/>
  <c r="E300" i="3"/>
  <c r="L299" i="3"/>
  <c r="M299" i="3" s="1"/>
  <c r="E299" i="3"/>
  <c r="L298" i="3"/>
  <c r="M298" i="3" s="1"/>
  <c r="E298" i="3"/>
  <c r="L297" i="3"/>
  <c r="M297" i="3" s="1"/>
  <c r="E297" i="3"/>
  <c r="L296" i="3"/>
  <c r="M296" i="3" s="1"/>
  <c r="E296" i="3"/>
  <c r="L295" i="3"/>
  <c r="M295" i="3" s="1"/>
  <c r="E295" i="3"/>
  <c r="L294" i="3"/>
  <c r="M294" i="3" s="1"/>
  <c r="E294" i="3"/>
  <c r="L293" i="3"/>
  <c r="M293" i="3" s="1"/>
  <c r="E293" i="3"/>
  <c r="L292" i="3"/>
  <c r="M292" i="3" s="1"/>
  <c r="E292" i="3"/>
  <c r="L291" i="3"/>
  <c r="M291" i="3" s="1"/>
  <c r="E291" i="3"/>
  <c r="L290" i="3"/>
  <c r="M290" i="3" s="1"/>
  <c r="E290" i="3"/>
  <c r="L289" i="3"/>
  <c r="M289" i="3" s="1"/>
  <c r="E289" i="3"/>
  <c r="L288" i="3"/>
  <c r="M288" i="3" s="1"/>
  <c r="E288" i="3"/>
  <c r="L287" i="3"/>
  <c r="M287" i="3" s="1"/>
  <c r="E287" i="3"/>
  <c r="L286" i="3"/>
  <c r="M286" i="3" s="1"/>
  <c r="E286" i="3"/>
  <c r="L285" i="3"/>
  <c r="M285" i="3" s="1"/>
  <c r="E285" i="3"/>
  <c r="L284" i="3"/>
  <c r="M284" i="3" s="1"/>
  <c r="E284" i="3"/>
  <c r="L283" i="3"/>
  <c r="M283" i="3" s="1"/>
  <c r="E283" i="3"/>
  <c r="L282" i="3"/>
  <c r="M282" i="3" s="1"/>
  <c r="E282" i="3"/>
  <c r="L281" i="3"/>
  <c r="M281" i="3" s="1"/>
  <c r="E281" i="3"/>
  <c r="L280" i="3"/>
  <c r="M280" i="3" s="1"/>
  <c r="E280" i="3"/>
  <c r="L279" i="3"/>
  <c r="M279" i="3" s="1"/>
  <c r="E279" i="3"/>
  <c r="L278" i="3"/>
  <c r="M278" i="3" s="1"/>
  <c r="E278" i="3"/>
  <c r="L277" i="3"/>
  <c r="M277" i="3" s="1"/>
  <c r="E277" i="3"/>
  <c r="L276" i="3"/>
  <c r="M276" i="3" s="1"/>
  <c r="E276" i="3"/>
  <c r="L275" i="3"/>
  <c r="M275" i="3" s="1"/>
  <c r="E275" i="3"/>
  <c r="L274" i="3"/>
  <c r="M274" i="3" s="1"/>
  <c r="E274" i="3"/>
  <c r="L273" i="3"/>
  <c r="M273" i="3" s="1"/>
  <c r="E273" i="3"/>
  <c r="L272" i="3"/>
  <c r="M272" i="3" s="1"/>
  <c r="E272" i="3"/>
  <c r="L271" i="3"/>
  <c r="M271" i="3" s="1"/>
  <c r="E271" i="3"/>
  <c r="L270" i="3"/>
  <c r="M270" i="3" s="1"/>
  <c r="E270" i="3"/>
  <c r="L269" i="3"/>
  <c r="M269" i="3" s="1"/>
  <c r="E269" i="3"/>
  <c r="L268" i="3"/>
  <c r="M268" i="3" s="1"/>
  <c r="E268" i="3"/>
  <c r="L267" i="3"/>
  <c r="M267" i="3" s="1"/>
  <c r="E267" i="3"/>
  <c r="L266" i="3"/>
  <c r="M266" i="3" s="1"/>
  <c r="E266" i="3"/>
  <c r="L265" i="3"/>
  <c r="M265" i="3" s="1"/>
  <c r="E265" i="3"/>
  <c r="L264" i="3"/>
  <c r="M264" i="3" s="1"/>
  <c r="E264" i="3"/>
  <c r="L263" i="3"/>
  <c r="M263" i="3" s="1"/>
  <c r="E263" i="3"/>
  <c r="L262" i="3"/>
  <c r="M262" i="3" s="1"/>
  <c r="E262" i="3"/>
  <c r="L261" i="3"/>
  <c r="M261" i="3" s="1"/>
  <c r="E261" i="3"/>
  <c r="L260" i="3"/>
  <c r="M260" i="3" s="1"/>
  <c r="E260" i="3"/>
  <c r="L259" i="3"/>
  <c r="M259" i="3" s="1"/>
  <c r="E259" i="3"/>
  <c r="L258" i="3"/>
  <c r="M258" i="3" s="1"/>
  <c r="E258" i="3"/>
  <c r="L257" i="3"/>
  <c r="M257" i="3" s="1"/>
  <c r="E257" i="3"/>
  <c r="L256" i="3"/>
  <c r="M256" i="3" s="1"/>
  <c r="E256" i="3"/>
  <c r="L255" i="3"/>
  <c r="M255" i="3" s="1"/>
  <c r="E255" i="3"/>
  <c r="L254" i="3"/>
  <c r="M254" i="3" s="1"/>
  <c r="E254" i="3"/>
  <c r="L253" i="3"/>
  <c r="M253" i="3" s="1"/>
  <c r="E253" i="3"/>
  <c r="L252" i="3"/>
  <c r="M252" i="3" s="1"/>
  <c r="E252" i="3"/>
  <c r="L251" i="3"/>
  <c r="M251" i="3" s="1"/>
  <c r="E251" i="3"/>
  <c r="L250" i="3"/>
  <c r="M250" i="3" s="1"/>
  <c r="E250" i="3"/>
  <c r="L249" i="3"/>
  <c r="M249" i="3" s="1"/>
  <c r="E249" i="3"/>
  <c r="L248" i="3"/>
  <c r="M248" i="3" s="1"/>
  <c r="E248" i="3"/>
  <c r="M247" i="3"/>
  <c r="L247" i="3"/>
  <c r="E247" i="3"/>
  <c r="L246" i="3"/>
  <c r="M246" i="3" s="1"/>
  <c r="E246" i="3"/>
  <c r="L245" i="3"/>
  <c r="M245" i="3" s="1"/>
  <c r="E245" i="3"/>
  <c r="L244" i="3"/>
  <c r="M244" i="3" s="1"/>
  <c r="E244" i="3"/>
  <c r="L243" i="3"/>
  <c r="M243" i="3" s="1"/>
  <c r="E243" i="3"/>
  <c r="L242" i="3"/>
  <c r="M242" i="3" s="1"/>
  <c r="E242" i="3"/>
  <c r="L241" i="3"/>
  <c r="M241" i="3" s="1"/>
  <c r="E241" i="3"/>
  <c r="L240" i="3"/>
  <c r="M240" i="3" s="1"/>
  <c r="E240" i="3"/>
  <c r="L239" i="3"/>
  <c r="M239" i="3" s="1"/>
  <c r="E239" i="3"/>
  <c r="L238" i="3"/>
  <c r="M238" i="3" s="1"/>
  <c r="E238" i="3"/>
  <c r="L237" i="3"/>
  <c r="M237" i="3" s="1"/>
  <c r="E237" i="3"/>
  <c r="L236" i="3"/>
  <c r="M236" i="3" s="1"/>
  <c r="E236" i="3"/>
  <c r="L235" i="3"/>
  <c r="M235" i="3" s="1"/>
  <c r="E235" i="3"/>
  <c r="L234" i="3"/>
  <c r="M234" i="3" s="1"/>
  <c r="E234" i="3"/>
  <c r="L233" i="3"/>
  <c r="M233" i="3" s="1"/>
  <c r="E233" i="3"/>
  <c r="L232" i="3"/>
  <c r="M232" i="3" s="1"/>
  <c r="E232" i="3"/>
  <c r="L231" i="3"/>
  <c r="M231" i="3" s="1"/>
  <c r="E231" i="3"/>
  <c r="L230" i="3"/>
  <c r="M230" i="3" s="1"/>
  <c r="E230" i="3"/>
  <c r="L229" i="3"/>
  <c r="M229" i="3" s="1"/>
  <c r="E229" i="3"/>
  <c r="L228" i="3"/>
  <c r="M228" i="3" s="1"/>
  <c r="E228" i="3"/>
  <c r="L227" i="3"/>
  <c r="M227" i="3" s="1"/>
  <c r="E227" i="3"/>
  <c r="L226" i="3"/>
  <c r="M226" i="3" s="1"/>
  <c r="E226" i="3"/>
  <c r="L225" i="3"/>
  <c r="M225" i="3" s="1"/>
  <c r="E225" i="3"/>
  <c r="L224" i="3"/>
  <c r="M224" i="3" s="1"/>
  <c r="E224" i="3"/>
  <c r="L223" i="3"/>
  <c r="M223" i="3" s="1"/>
  <c r="E223" i="3"/>
  <c r="L222" i="3"/>
  <c r="M222" i="3" s="1"/>
  <c r="E222" i="3"/>
  <c r="L221" i="3"/>
  <c r="M221" i="3" s="1"/>
  <c r="E221" i="3"/>
  <c r="L220" i="3"/>
  <c r="M220" i="3" s="1"/>
  <c r="E220" i="3"/>
  <c r="L219" i="3"/>
  <c r="M219" i="3" s="1"/>
  <c r="E219" i="3"/>
  <c r="L218" i="3"/>
  <c r="M218" i="3" s="1"/>
  <c r="E218" i="3"/>
  <c r="L217" i="3"/>
  <c r="M217" i="3" s="1"/>
  <c r="E217" i="3"/>
  <c r="L216" i="3"/>
  <c r="M216" i="3" s="1"/>
  <c r="E216" i="3"/>
  <c r="L215" i="3"/>
  <c r="M215" i="3" s="1"/>
  <c r="E215" i="3"/>
  <c r="L214" i="3"/>
  <c r="M214" i="3" s="1"/>
  <c r="E214" i="3"/>
  <c r="L213" i="3"/>
  <c r="M213" i="3" s="1"/>
  <c r="E213" i="3"/>
  <c r="L212" i="3"/>
  <c r="M212" i="3" s="1"/>
  <c r="E212" i="3"/>
  <c r="L211" i="3"/>
  <c r="M211" i="3" s="1"/>
  <c r="E211" i="3"/>
  <c r="L210" i="3"/>
  <c r="M210" i="3" s="1"/>
  <c r="E210" i="3"/>
  <c r="L209" i="3"/>
  <c r="M209" i="3" s="1"/>
  <c r="E209" i="3"/>
  <c r="L208" i="3"/>
  <c r="M208" i="3" s="1"/>
  <c r="E208" i="3"/>
  <c r="L207" i="3"/>
  <c r="M207" i="3" s="1"/>
  <c r="E207" i="3"/>
  <c r="L206" i="3"/>
  <c r="M206" i="3" s="1"/>
  <c r="E206" i="3"/>
  <c r="L205" i="3"/>
  <c r="M205" i="3" s="1"/>
  <c r="E205" i="3"/>
  <c r="L204" i="3"/>
  <c r="M204" i="3" s="1"/>
  <c r="E204" i="3"/>
  <c r="L203" i="3"/>
  <c r="M203" i="3" s="1"/>
  <c r="E203" i="3"/>
  <c r="L202" i="3"/>
  <c r="M202" i="3" s="1"/>
  <c r="E202" i="3"/>
  <c r="L201" i="3"/>
  <c r="M201" i="3" s="1"/>
  <c r="E201" i="3"/>
  <c r="L200" i="3"/>
  <c r="M200" i="3" s="1"/>
  <c r="E200" i="3"/>
  <c r="L199" i="3"/>
  <c r="M199" i="3" s="1"/>
  <c r="E199" i="3"/>
  <c r="L198" i="3"/>
  <c r="M198" i="3" s="1"/>
  <c r="E198" i="3"/>
  <c r="L197" i="3"/>
  <c r="M197" i="3" s="1"/>
  <c r="E197" i="3"/>
  <c r="L196" i="3"/>
  <c r="M196" i="3" s="1"/>
  <c r="E196" i="3"/>
  <c r="L195" i="3"/>
  <c r="M195" i="3" s="1"/>
  <c r="E195" i="3"/>
  <c r="L194" i="3"/>
  <c r="M194" i="3" s="1"/>
  <c r="E194" i="3"/>
  <c r="L193" i="3"/>
  <c r="M193" i="3" s="1"/>
  <c r="E193" i="3"/>
  <c r="L192" i="3"/>
  <c r="M192" i="3" s="1"/>
  <c r="E192" i="3"/>
  <c r="L191" i="3"/>
  <c r="M191" i="3" s="1"/>
  <c r="E191" i="3"/>
  <c r="L190" i="3"/>
  <c r="M190" i="3" s="1"/>
  <c r="E190" i="3"/>
  <c r="L189" i="3"/>
  <c r="M189" i="3" s="1"/>
  <c r="E189" i="3"/>
  <c r="L188" i="3"/>
  <c r="M188" i="3" s="1"/>
  <c r="E188" i="3"/>
  <c r="L187" i="3"/>
  <c r="M187" i="3" s="1"/>
  <c r="E187" i="3"/>
  <c r="L186" i="3"/>
  <c r="M186" i="3" s="1"/>
  <c r="E186" i="3"/>
  <c r="L185" i="3"/>
  <c r="M185" i="3" s="1"/>
  <c r="E185" i="3"/>
  <c r="L184" i="3"/>
  <c r="M184" i="3" s="1"/>
  <c r="E184" i="3"/>
  <c r="L183" i="3"/>
  <c r="M183" i="3" s="1"/>
  <c r="E183" i="3"/>
  <c r="L182" i="3"/>
  <c r="M182" i="3" s="1"/>
  <c r="E182" i="3"/>
  <c r="L181" i="3"/>
  <c r="M181" i="3" s="1"/>
  <c r="E181" i="3"/>
  <c r="L180" i="3"/>
  <c r="M180" i="3" s="1"/>
  <c r="E180" i="3"/>
  <c r="L179" i="3"/>
  <c r="M179" i="3" s="1"/>
  <c r="E179" i="3"/>
  <c r="L178" i="3"/>
  <c r="M178" i="3" s="1"/>
  <c r="E178" i="3"/>
  <c r="L177" i="3"/>
  <c r="M177" i="3" s="1"/>
  <c r="E177" i="3"/>
  <c r="L176" i="3"/>
  <c r="M176" i="3" s="1"/>
  <c r="E176" i="3"/>
  <c r="L175" i="3"/>
  <c r="M175" i="3" s="1"/>
  <c r="E175" i="3"/>
  <c r="L174" i="3"/>
  <c r="M174" i="3" s="1"/>
  <c r="E174" i="3"/>
  <c r="L173" i="3"/>
  <c r="M173" i="3" s="1"/>
  <c r="E173" i="3"/>
  <c r="L172" i="3"/>
  <c r="M172" i="3" s="1"/>
  <c r="E172" i="3"/>
  <c r="L171" i="3"/>
  <c r="M171" i="3" s="1"/>
  <c r="E171" i="3"/>
  <c r="L170" i="3"/>
  <c r="M170" i="3" s="1"/>
  <c r="E170" i="3"/>
  <c r="L169" i="3"/>
  <c r="M169" i="3" s="1"/>
  <c r="E169" i="3"/>
  <c r="L168" i="3"/>
  <c r="M168" i="3" s="1"/>
  <c r="E168" i="3"/>
  <c r="L167" i="3"/>
  <c r="M167" i="3" s="1"/>
  <c r="E167" i="3"/>
  <c r="L166" i="3"/>
  <c r="M166" i="3" s="1"/>
  <c r="E166" i="3"/>
  <c r="L165" i="3"/>
  <c r="M165" i="3" s="1"/>
  <c r="E165" i="3"/>
  <c r="L164" i="3"/>
  <c r="M164" i="3" s="1"/>
  <c r="E164" i="3"/>
  <c r="L163" i="3"/>
  <c r="M163" i="3" s="1"/>
  <c r="E163" i="3"/>
  <c r="L162" i="3"/>
  <c r="M162" i="3" s="1"/>
  <c r="E162" i="3"/>
  <c r="L161" i="3"/>
  <c r="M161" i="3" s="1"/>
  <c r="E161" i="3"/>
  <c r="L160" i="3"/>
  <c r="M160" i="3" s="1"/>
  <c r="E160" i="3"/>
  <c r="L159" i="3"/>
  <c r="M159" i="3" s="1"/>
  <c r="E159" i="3"/>
  <c r="L158" i="3"/>
  <c r="M158" i="3" s="1"/>
  <c r="E158" i="3"/>
  <c r="L157" i="3"/>
  <c r="M157" i="3" s="1"/>
  <c r="E157" i="3"/>
  <c r="L156" i="3"/>
  <c r="M156" i="3" s="1"/>
  <c r="E156" i="3"/>
  <c r="L155" i="3"/>
  <c r="M155" i="3" s="1"/>
  <c r="E155" i="3"/>
  <c r="L154" i="3"/>
  <c r="M154" i="3" s="1"/>
  <c r="E154" i="3"/>
  <c r="L153" i="3"/>
  <c r="M153" i="3" s="1"/>
  <c r="E153" i="3"/>
  <c r="L152" i="3"/>
  <c r="M152" i="3" s="1"/>
  <c r="E152" i="3"/>
  <c r="L151" i="3"/>
  <c r="M151" i="3" s="1"/>
  <c r="E151" i="3"/>
  <c r="L150" i="3"/>
  <c r="M150" i="3" s="1"/>
  <c r="E150" i="3"/>
  <c r="L149" i="3"/>
  <c r="M149" i="3" s="1"/>
  <c r="E149" i="3"/>
  <c r="L148" i="3"/>
  <c r="M148" i="3" s="1"/>
  <c r="E148" i="3"/>
  <c r="L147" i="3"/>
  <c r="M147" i="3" s="1"/>
  <c r="E147" i="3"/>
  <c r="L146" i="3"/>
  <c r="M146" i="3" s="1"/>
  <c r="E146" i="3"/>
  <c r="L145" i="3"/>
  <c r="M145" i="3" s="1"/>
  <c r="E145" i="3"/>
  <c r="L144" i="3"/>
  <c r="M144" i="3" s="1"/>
  <c r="E144" i="3"/>
  <c r="L143" i="3"/>
  <c r="M143" i="3" s="1"/>
  <c r="E143" i="3"/>
  <c r="L142" i="3"/>
  <c r="M142" i="3" s="1"/>
  <c r="E142" i="3"/>
  <c r="L141" i="3"/>
  <c r="M141" i="3" s="1"/>
  <c r="E141" i="3"/>
  <c r="L140" i="3"/>
  <c r="M140" i="3" s="1"/>
  <c r="E140" i="3"/>
  <c r="L139" i="3"/>
  <c r="M139" i="3" s="1"/>
  <c r="E139" i="3"/>
  <c r="L138" i="3"/>
  <c r="M138" i="3" s="1"/>
  <c r="E138" i="3"/>
  <c r="L137" i="3"/>
  <c r="M137" i="3" s="1"/>
  <c r="E137" i="3"/>
  <c r="L136" i="3"/>
  <c r="M136" i="3" s="1"/>
  <c r="E136" i="3"/>
  <c r="L135" i="3"/>
  <c r="M135" i="3" s="1"/>
  <c r="E135" i="3"/>
  <c r="L134" i="3"/>
  <c r="M134" i="3" s="1"/>
  <c r="E134" i="3"/>
  <c r="L133" i="3"/>
  <c r="M133" i="3" s="1"/>
  <c r="E133" i="3"/>
  <c r="L132" i="3"/>
  <c r="M132" i="3" s="1"/>
  <c r="E132" i="3"/>
  <c r="L131" i="3"/>
  <c r="M131" i="3" s="1"/>
  <c r="E131" i="3"/>
  <c r="L130" i="3"/>
  <c r="M130" i="3" s="1"/>
  <c r="E130" i="3"/>
  <c r="L129" i="3"/>
  <c r="M129" i="3" s="1"/>
  <c r="E129" i="3"/>
  <c r="L128" i="3"/>
  <c r="M128" i="3" s="1"/>
  <c r="E128" i="3"/>
  <c r="L127" i="3"/>
  <c r="M127" i="3" s="1"/>
  <c r="E127" i="3"/>
  <c r="L126" i="3"/>
  <c r="M126" i="3" s="1"/>
  <c r="E126" i="3"/>
  <c r="L125" i="3"/>
  <c r="M125" i="3" s="1"/>
  <c r="E125" i="3"/>
  <c r="L124" i="3"/>
  <c r="M124" i="3" s="1"/>
  <c r="E124" i="3"/>
  <c r="L123" i="3"/>
  <c r="M123" i="3" s="1"/>
  <c r="E123" i="3"/>
  <c r="L122" i="3"/>
  <c r="M122" i="3" s="1"/>
  <c r="E122" i="3"/>
  <c r="L121" i="3"/>
  <c r="M121" i="3" s="1"/>
  <c r="E121" i="3"/>
  <c r="L120" i="3"/>
  <c r="M120" i="3" s="1"/>
  <c r="E120" i="3"/>
  <c r="L119" i="3"/>
  <c r="M119" i="3" s="1"/>
  <c r="E119" i="3"/>
  <c r="L118" i="3"/>
  <c r="M118" i="3" s="1"/>
  <c r="E118" i="3"/>
  <c r="L117" i="3"/>
  <c r="M117" i="3" s="1"/>
  <c r="E117" i="3"/>
  <c r="L116" i="3"/>
  <c r="M116" i="3" s="1"/>
  <c r="E116" i="3"/>
  <c r="L115" i="3"/>
  <c r="M115" i="3" s="1"/>
  <c r="E115" i="3"/>
  <c r="L114" i="3"/>
  <c r="M114" i="3" s="1"/>
  <c r="E114" i="3"/>
  <c r="L113" i="3"/>
  <c r="M113" i="3" s="1"/>
  <c r="E113" i="3"/>
  <c r="L112" i="3"/>
  <c r="M112" i="3" s="1"/>
  <c r="E112" i="3"/>
  <c r="L111" i="3"/>
  <c r="M111" i="3" s="1"/>
  <c r="E111" i="3"/>
  <c r="L110" i="3"/>
  <c r="M110" i="3" s="1"/>
  <c r="E110" i="3"/>
  <c r="L109" i="3"/>
  <c r="M109" i="3" s="1"/>
  <c r="E109" i="3"/>
  <c r="L108" i="3"/>
  <c r="M108" i="3" s="1"/>
  <c r="E108" i="3"/>
  <c r="L107" i="3"/>
  <c r="M107" i="3" s="1"/>
  <c r="E107" i="3"/>
  <c r="L106" i="3"/>
  <c r="M106" i="3" s="1"/>
  <c r="E106" i="3"/>
  <c r="L105" i="3"/>
  <c r="M105" i="3" s="1"/>
  <c r="E105" i="3"/>
  <c r="L104" i="3"/>
  <c r="M104" i="3" s="1"/>
  <c r="E104" i="3"/>
  <c r="L103" i="3"/>
  <c r="M103" i="3" s="1"/>
  <c r="E103" i="3"/>
  <c r="L102" i="3"/>
  <c r="M102" i="3" s="1"/>
  <c r="E102" i="3"/>
  <c r="L101" i="3"/>
  <c r="M101" i="3" s="1"/>
  <c r="E101" i="3"/>
  <c r="L100" i="3"/>
  <c r="M100" i="3" s="1"/>
  <c r="E100" i="3"/>
  <c r="L99" i="3"/>
  <c r="M99" i="3" s="1"/>
  <c r="E99" i="3"/>
  <c r="L98" i="3"/>
  <c r="M98" i="3" s="1"/>
  <c r="E98" i="3"/>
  <c r="L97" i="3"/>
  <c r="M97" i="3" s="1"/>
  <c r="E97" i="3"/>
  <c r="L96" i="3"/>
  <c r="M96" i="3" s="1"/>
  <c r="E96" i="3"/>
  <c r="L95" i="3"/>
  <c r="M95" i="3" s="1"/>
  <c r="E95" i="3"/>
  <c r="M94" i="3"/>
  <c r="L94" i="3"/>
  <c r="E94" i="3"/>
  <c r="L93" i="3"/>
  <c r="M93" i="3" s="1"/>
  <c r="E93" i="3"/>
  <c r="L92" i="3"/>
  <c r="M92" i="3" s="1"/>
  <c r="E92" i="3"/>
  <c r="L91" i="3"/>
  <c r="M91" i="3" s="1"/>
  <c r="E91" i="3"/>
  <c r="L90" i="3"/>
  <c r="M90" i="3" s="1"/>
  <c r="E90" i="3"/>
  <c r="L89" i="3"/>
  <c r="M89" i="3" s="1"/>
  <c r="E89" i="3"/>
  <c r="L88" i="3"/>
  <c r="M88" i="3" s="1"/>
  <c r="E88" i="3"/>
  <c r="L87" i="3"/>
  <c r="M87" i="3" s="1"/>
  <c r="E87" i="3"/>
  <c r="L86" i="3"/>
  <c r="M86" i="3" s="1"/>
  <c r="E86" i="3"/>
  <c r="L85" i="3"/>
  <c r="M85" i="3" s="1"/>
  <c r="E85" i="3"/>
  <c r="L84" i="3"/>
  <c r="M84" i="3" s="1"/>
  <c r="E84" i="3"/>
  <c r="L83" i="3"/>
  <c r="M83" i="3" s="1"/>
  <c r="E83" i="3"/>
  <c r="L82" i="3"/>
  <c r="M82" i="3" s="1"/>
  <c r="E82" i="3"/>
  <c r="L81" i="3"/>
  <c r="M81" i="3" s="1"/>
  <c r="E81" i="3"/>
  <c r="L80" i="3"/>
  <c r="M80" i="3" s="1"/>
  <c r="E80" i="3"/>
  <c r="L79" i="3"/>
  <c r="M79" i="3" s="1"/>
  <c r="E79" i="3"/>
  <c r="L78" i="3"/>
  <c r="M78" i="3" s="1"/>
  <c r="E78" i="3"/>
  <c r="L77" i="3"/>
  <c r="M77" i="3" s="1"/>
  <c r="E77" i="3"/>
  <c r="L76" i="3"/>
  <c r="M76" i="3" s="1"/>
  <c r="E76" i="3"/>
  <c r="L75" i="3"/>
  <c r="M75" i="3" s="1"/>
  <c r="E75" i="3"/>
  <c r="L74" i="3"/>
  <c r="M74" i="3" s="1"/>
  <c r="E74" i="3"/>
  <c r="L73" i="3"/>
  <c r="M73" i="3" s="1"/>
  <c r="E73" i="3"/>
  <c r="L72" i="3"/>
  <c r="M72" i="3" s="1"/>
  <c r="E72" i="3"/>
  <c r="L71" i="3"/>
  <c r="M71" i="3" s="1"/>
  <c r="E71" i="3"/>
  <c r="L70" i="3"/>
  <c r="M70" i="3" s="1"/>
  <c r="E70" i="3"/>
  <c r="L69" i="3"/>
  <c r="M69" i="3" s="1"/>
  <c r="E69" i="3"/>
  <c r="L68" i="3"/>
  <c r="M68" i="3" s="1"/>
  <c r="E68" i="3"/>
  <c r="L67" i="3"/>
  <c r="M67" i="3" s="1"/>
  <c r="E67" i="3"/>
  <c r="L66" i="3"/>
  <c r="M66" i="3" s="1"/>
  <c r="E66" i="3"/>
  <c r="L65" i="3"/>
  <c r="M65" i="3" s="1"/>
  <c r="E65" i="3"/>
  <c r="L64" i="3"/>
  <c r="M64" i="3" s="1"/>
  <c r="E64" i="3"/>
  <c r="L63" i="3"/>
  <c r="M63" i="3" s="1"/>
  <c r="E63" i="3"/>
  <c r="L62" i="3"/>
  <c r="M62" i="3" s="1"/>
  <c r="E62" i="3"/>
  <c r="L61" i="3"/>
  <c r="M61" i="3" s="1"/>
  <c r="E61" i="3"/>
  <c r="L60" i="3"/>
  <c r="M60" i="3" s="1"/>
  <c r="E60" i="3"/>
  <c r="L59" i="3"/>
  <c r="M59" i="3" s="1"/>
  <c r="E59" i="3"/>
  <c r="L58" i="3"/>
  <c r="M58" i="3" s="1"/>
  <c r="E58" i="3"/>
  <c r="L57" i="3"/>
  <c r="M57" i="3" s="1"/>
  <c r="E57" i="3"/>
  <c r="L56" i="3"/>
  <c r="M56" i="3" s="1"/>
  <c r="E56" i="3"/>
  <c r="L55" i="3"/>
  <c r="M55" i="3" s="1"/>
  <c r="E55" i="3"/>
  <c r="L54" i="3"/>
  <c r="M54" i="3" s="1"/>
  <c r="E54" i="3"/>
  <c r="L53" i="3"/>
  <c r="M53" i="3" s="1"/>
  <c r="E53" i="3"/>
  <c r="L52" i="3"/>
  <c r="M52" i="3" s="1"/>
  <c r="E52" i="3"/>
  <c r="L51" i="3"/>
  <c r="M51" i="3" s="1"/>
  <c r="E51" i="3"/>
  <c r="L50" i="3"/>
  <c r="M50" i="3" s="1"/>
  <c r="E50" i="3"/>
  <c r="L49" i="3"/>
  <c r="M49" i="3" s="1"/>
  <c r="E49" i="3"/>
  <c r="L48" i="3"/>
  <c r="M48" i="3" s="1"/>
  <c r="E48" i="3"/>
  <c r="L47" i="3"/>
  <c r="M47" i="3" s="1"/>
  <c r="E47" i="3"/>
  <c r="L46" i="3"/>
  <c r="M46" i="3" s="1"/>
  <c r="E46" i="3"/>
  <c r="L45" i="3"/>
  <c r="M45" i="3" s="1"/>
  <c r="E45" i="3"/>
  <c r="L44" i="3"/>
  <c r="M44" i="3" s="1"/>
  <c r="E44" i="3"/>
  <c r="L43" i="3"/>
  <c r="M43" i="3" s="1"/>
  <c r="E43" i="3"/>
  <c r="L42" i="3"/>
  <c r="M42" i="3" s="1"/>
  <c r="E42" i="3"/>
  <c r="L41" i="3"/>
  <c r="M41" i="3" s="1"/>
  <c r="E41" i="3"/>
  <c r="L40" i="3"/>
  <c r="M40" i="3" s="1"/>
  <c r="E40" i="3"/>
  <c r="L39" i="3"/>
  <c r="M39" i="3" s="1"/>
  <c r="E39" i="3"/>
  <c r="L38" i="3"/>
  <c r="M38" i="3" s="1"/>
  <c r="E38" i="3"/>
  <c r="L37" i="3"/>
  <c r="M37" i="3" s="1"/>
  <c r="E37" i="3"/>
  <c r="L36" i="3"/>
  <c r="M36" i="3" s="1"/>
  <c r="E36" i="3"/>
  <c r="L35" i="3"/>
  <c r="M35" i="3" s="1"/>
  <c r="E35" i="3"/>
  <c r="L34" i="3"/>
  <c r="M34" i="3" s="1"/>
  <c r="E34" i="3"/>
  <c r="L33" i="3"/>
  <c r="M33" i="3" s="1"/>
  <c r="E33" i="3"/>
  <c r="L32" i="3"/>
  <c r="M32" i="3" s="1"/>
  <c r="E32" i="3"/>
  <c r="L31" i="3"/>
  <c r="M31" i="3" s="1"/>
  <c r="E31" i="3"/>
  <c r="L30" i="3"/>
  <c r="M30" i="3" s="1"/>
  <c r="E30" i="3"/>
  <c r="L29" i="3"/>
  <c r="M29" i="3" s="1"/>
  <c r="E29" i="3"/>
  <c r="L28" i="3"/>
  <c r="M28" i="3" s="1"/>
  <c r="E28" i="3"/>
  <c r="L27" i="3"/>
  <c r="M27" i="3" s="1"/>
  <c r="E27" i="3"/>
  <c r="L26" i="3"/>
  <c r="M26" i="3" s="1"/>
  <c r="E26" i="3"/>
  <c r="L25" i="3"/>
  <c r="M25" i="3" s="1"/>
  <c r="E25" i="3"/>
  <c r="L24" i="3"/>
  <c r="M24" i="3" s="1"/>
  <c r="E24" i="3"/>
  <c r="L23" i="3"/>
  <c r="M23" i="3" s="1"/>
  <c r="E23" i="3"/>
  <c r="L22" i="3"/>
  <c r="M22" i="3" s="1"/>
  <c r="E22" i="3"/>
  <c r="L21" i="3"/>
  <c r="M21" i="3" s="1"/>
  <c r="E21" i="3"/>
  <c r="L20" i="3"/>
  <c r="M20" i="3" s="1"/>
  <c r="E20" i="3"/>
  <c r="L19" i="3"/>
  <c r="M19" i="3" s="1"/>
  <c r="E19" i="3"/>
  <c r="L18" i="3"/>
  <c r="M18" i="3" s="1"/>
  <c r="E18" i="3"/>
  <c r="L17" i="3"/>
  <c r="M17" i="3" s="1"/>
  <c r="E17" i="3"/>
  <c r="L16" i="3"/>
  <c r="M16" i="3" s="1"/>
  <c r="E16" i="3"/>
  <c r="L15" i="3"/>
  <c r="M15" i="3" s="1"/>
  <c r="E15" i="3"/>
  <c r="L14" i="3"/>
  <c r="M14" i="3" s="1"/>
  <c r="E14" i="3"/>
  <c r="L13" i="3"/>
  <c r="M13" i="3" s="1"/>
  <c r="E13" i="3"/>
  <c r="L12" i="3"/>
  <c r="M12" i="3" s="1"/>
  <c r="E12" i="3"/>
  <c r="M11" i="3"/>
  <c r="E11" i="3"/>
  <c r="C15" i="10"/>
  <c r="M15" i="10" s="1"/>
  <c r="C10" i="3"/>
  <c r="AB10" i="3" l="1"/>
  <c r="E10" i="3"/>
  <c r="I131" i="10"/>
  <c r="H136" i="10"/>
  <c r="H227" i="10"/>
  <c r="H295" i="10"/>
  <c r="I90" i="10"/>
  <c r="I280" i="10"/>
  <c r="H18" i="10"/>
  <c r="H33" i="10"/>
  <c r="I223" i="10"/>
  <c r="H31" i="10"/>
  <c r="H171" i="10"/>
  <c r="H184" i="10"/>
  <c r="I49" i="10"/>
  <c r="H130" i="10"/>
  <c r="I226" i="10"/>
  <c r="I304" i="10"/>
  <c r="H65" i="10"/>
  <c r="H120" i="10"/>
  <c r="I187" i="10"/>
  <c r="H239" i="10"/>
  <c r="I307" i="10"/>
  <c r="I42" i="10"/>
  <c r="H62" i="10"/>
  <c r="H64" i="10"/>
  <c r="H103" i="10"/>
  <c r="I105" i="10"/>
  <c r="I107" i="10"/>
  <c r="I122" i="10"/>
  <c r="H192" i="10"/>
  <c r="H40" i="10"/>
  <c r="H79" i="10"/>
  <c r="I81" i="10"/>
  <c r="I83" i="10"/>
  <c r="I17" i="10"/>
  <c r="I67" i="10"/>
  <c r="I91" i="10"/>
  <c r="H150" i="10"/>
  <c r="I288" i="10"/>
  <c r="H303" i="10"/>
  <c r="I19" i="10"/>
  <c r="I43" i="10"/>
  <c r="H63" i="10"/>
  <c r="H104" i="10"/>
  <c r="I106" i="10"/>
  <c r="I123" i="10"/>
  <c r="H166" i="10"/>
  <c r="H191" i="10"/>
  <c r="H193" i="10"/>
  <c r="H255" i="10"/>
  <c r="H78" i="10"/>
  <c r="H80" i="10"/>
  <c r="I82" i="10"/>
  <c r="I296" i="10"/>
  <c r="H30" i="10"/>
  <c r="H32" i="10"/>
  <c r="I51" i="10"/>
  <c r="I138" i="10"/>
  <c r="I248" i="10"/>
  <c r="I34" i="10"/>
  <c r="H55" i="10"/>
  <c r="H57" i="10"/>
  <c r="H95" i="10"/>
  <c r="H97" i="10"/>
  <c r="H151" i="10"/>
  <c r="I153" i="10"/>
  <c r="I155" i="10"/>
  <c r="H168" i="10"/>
  <c r="I179" i="10"/>
  <c r="I194" i="10"/>
  <c r="I203" i="10"/>
  <c r="H240" i="10"/>
  <c r="I242" i="10"/>
  <c r="I259" i="10"/>
  <c r="H272" i="10"/>
  <c r="I274" i="10"/>
  <c r="Q15" i="10"/>
  <c r="H16" i="10"/>
  <c r="H22" i="10"/>
  <c r="H24" i="10"/>
  <c r="I26" i="10"/>
  <c r="H47" i="10"/>
  <c r="I59" i="10"/>
  <c r="H70" i="10"/>
  <c r="H72" i="10"/>
  <c r="I74" i="10"/>
  <c r="H87" i="10"/>
  <c r="H89" i="10"/>
  <c r="I99" i="10"/>
  <c r="H110" i="10"/>
  <c r="H112" i="10"/>
  <c r="I114" i="10"/>
  <c r="H143" i="10"/>
  <c r="I145" i="10"/>
  <c r="I147" i="10"/>
  <c r="I162" i="10"/>
  <c r="H175" i="10"/>
  <c r="H199" i="10"/>
  <c r="H208" i="10"/>
  <c r="I210" i="10"/>
  <c r="I219" i="10"/>
  <c r="H247" i="10"/>
  <c r="H279" i="10"/>
  <c r="H39" i="10"/>
  <c r="H41" i="10"/>
  <c r="H127" i="10"/>
  <c r="I129" i="10"/>
  <c r="H135" i="10"/>
  <c r="I137" i="10"/>
  <c r="I139" i="10"/>
  <c r="I158" i="10"/>
  <c r="H160" i="10"/>
  <c r="I186" i="10"/>
  <c r="H215" i="10"/>
  <c r="H232" i="10"/>
  <c r="I234" i="10"/>
  <c r="I251" i="10"/>
  <c r="H264" i="10"/>
  <c r="I266" i="10"/>
  <c r="H283" i="10"/>
  <c r="H291" i="10"/>
  <c r="H299" i="10"/>
  <c r="H102" i="10"/>
  <c r="H119" i="10"/>
  <c r="I121" i="10"/>
  <c r="H224" i="10"/>
  <c r="H271" i="10"/>
  <c r="I35" i="10"/>
  <c r="H54" i="10"/>
  <c r="H56" i="10"/>
  <c r="H94" i="10"/>
  <c r="H96" i="10"/>
  <c r="H142" i="10"/>
  <c r="H152" i="10"/>
  <c r="I154" i="10"/>
  <c r="H167" i="10"/>
  <c r="I178" i="10"/>
  <c r="I195" i="10"/>
  <c r="I202" i="10"/>
  <c r="I243" i="10"/>
  <c r="H256" i="10"/>
  <c r="I258" i="10"/>
  <c r="I275" i="10"/>
  <c r="H23" i="10"/>
  <c r="I25" i="10"/>
  <c r="I27" i="10"/>
  <c r="H46" i="10"/>
  <c r="H48" i="10"/>
  <c r="I58" i="10"/>
  <c r="H71" i="10"/>
  <c r="I73" i="10"/>
  <c r="I75" i="10"/>
  <c r="H86" i="10"/>
  <c r="H88" i="10"/>
  <c r="I98" i="10"/>
  <c r="H111" i="10"/>
  <c r="I113" i="10"/>
  <c r="I115" i="10"/>
  <c r="H126" i="10"/>
  <c r="H134" i="10"/>
  <c r="H144" i="10"/>
  <c r="I146" i="10"/>
  <c r="I163" i="10"/>
  <c r="H176" i="10"/>
  <c r="H183" i="10"/>
  <c r="H185" i="10"/>
  <c r="H200" i="10"/>
  <c r="H207" i="10"/>
  <c r="I211" i="10"/>
  <c r="I218" i="10"/>
  <c r="H231" i="10"/>
  <c r="H263" i="10"/>
  <c r="I286" i="10"/>
  <c r="I294" i="10"/>
  <c r="I302" i="10"/>
  <c r="I50" i="10"/>
  <c r="H128" i="10"/>
  <c r="H159" i="10"/>
  <c r="H216" i="10"/>
  <c r="I235" i="10"/>
  <c r="I250" i="10"/>
  <c r="I267" i="10"/>
  <c r="I282" i="10"/>
  <c r="I290" i="10"/>
  <c r="I298" i="10"/>
  <c r="I15" i="10"/>
  <c r="H15" i="10"/>
  <c r="H21" i="10"/>
  <c r="H29" i="10"/>
  <c r="H37" i="10"/>
  <c r="H45" i="10"/>
  <c r="H53" i="10"/>
  <c r="H61" i="10"/>
  <c r="H69" i="10"/>
  <c r="H77" i="10"/>
  <c r="H85" i="10"/>
  <c r="H93" i="10"/>
  <c r="H101" i="10"/>
  <c r="H109" i="10"/>
  <c r="H117" i="10"/>
  <c r="H125" i="10"/>
  <c r="H133" i="10"/>
  <c r="H141" i="10"/>
  <c r="H149" i="10"/>
  <c r="H157" i="10"/>
  <c r="H165" i="10"/>
  <c r="H173" i="10"/>
  <c r="H181" i="10"/>
  <c r="H189" i="10"/>
  <c r="H197" i="10"/>
  <c r="H205" i="10"/>
  <c r="H213" i="10"/>
  <c r="H221" i="10"/>
  <c r="H229" i="10"/>
  <c r="H237" i="10"/>
  <c r="H245" i="10"/>
  <c r="H253" i="10"/>
  <c r="H261" i="10"/>
  <c r="H269" i="10"/>
  <c r="H277" i="10"/>
  <c r="H285" i="10"/>
  <c r="H293" i="10"/>
  <c r="H301" i="10"/>
  <c r="H66" i="10"/>
  <c r="H306" i="10"/>
  <c r="H20" i="10"/>
  <c r="H28" i="10"/>
  <c r="H36" i="10"/>
  <c r="H44" i="10"/>
  <c r="H52" i="10"/>
  <c r="H60" i="10"/>
  <c r="H68" i="10"/>
  <c r="H76" i="10"/>
  <c r="H84" i="10"/>
  <c r="H92" i="10"/>
  <c r="H100" i="10"/>
  <c r="H108" i="10"/>
  <c r="H116" i="10"/>
  <c r="H124" i="10"/>
  <c r="H132" i="10"/>
  <c r="H140" i="10"/>
  <c r="H148" i="10"/>
  <c r="H156" i="10"/>
  <c r="H164" i="10"/>
  <c r="H172" i="10"/>
  <c r="H180" i="10"/>
  <c r="H188" i="10"/>
  <c r="H196" i="10"/>
  <c r="H204" i="10"/>
  <c r="H212" i="10"/>
  <c r="H220" i="10"/>
  <c r="H228" i="10"/>
  <c r="H236" i="10"/>
  <c r="H244" i="10"/>
  <c r="H252" i="10"/>
  <c r="H260" i="10"/>
  <c r="H268" i="10"/>
  <c r="H276" i="10"/>
  <c r="H284" i="10"/>
  <c r="H292" i="10"/>
  <c r="H300" i="10"/>
  <c r="H308" i="10"/>
  <c r="H161" i="10"/>
  <c r="H169" i="10"/>
  <c r="H177" i="10"/>
  <c r="H201" i="10"/>
  <c r="H209" i="10"/>
  <c r="H217" i="10"/>
  <c r="H225" i="10"/>
  <c r="H233" i="10"/>
  <c r="H241" i="10"/>
  <c r="H249" i="10"/>
  <c r="H257" i="10"/>
  <c r="H265" i="10"/>
  <c r="H273" i="10"/>
  <c r="H281" i="10"/>
  <c r="H289" i="10"/>
  <c r="H297" i="10"/>
  <c r="H305" i="10"/>
  <c r="H174" i="10"/>
  <c r="H182" i="10"/>
  <c r="H190" i="10"/>
  <c r="H198" i="10"/>
  <c r="H206" i="10"/>
  <c r="H214" i="10"/>
  <c r="H222" i="10"/>
  <c r="H230" i="10"/>
  <c r="H238" i="10"/>
  <c r="H246" i="10"/>
  <c r="H254" i="10"/>
  <c r="H262" i="10"/>
  <c r="H270" i="10"/>
  <c r="H278" i="10"/>
  <c r="E11" i="10"/>
  <c r="G11" i="10" s="1"/>
  <c r="G10" i="10"/>
  <c r="AE11" i="3"/>
  <c r="L10" i="3"/>
  <c r="M10" i="3" s="1"/>
  <c r="AE10" i="3" l="1"/>
  <c r="AF11" i="3"/>
  <c r="W13" i="9" l="1"/>
  <c r="W14" i="9"/>
  <c r="W15" i="9"/>
  <c r="W16" i="9"/>
  <c r="W17" i="9"/>
  <c r="W11" i="9"/>
  <c r="W25" i="9"/>
  <c r="W26" i="9"/>
  <c r="W27" i="9"/>
  <c r="W29" i="9"/>
  <c r="W30" i="9"/>
  <c r="W31" i="9"/>
  <c r="W32" i="9"/>
  <c r="W37" i="9"/>
  <c r="W38" i="9"/>
  <c r="W83" i="9"/>
  <c r="W39" i="9"/>
  <c r="W33" i="9"/>
  <c r="W41" i="9"/>
  <c r="W40" i="9"/>
  <c r="W42" i="9"/>
  <c r="W35" i="9"/>
  <c r="W43" i="9"/>
  <c r="W44" i="9"/>
  <c r="W46" i="9"/>
  <c r="W47" i="9"/>
  <c r="W280" i="9"/>
  <c r="W48" i="9"/>
  <c r="W49" i="9"/>
  <c r="W295" i="9"/>
  <c r="W50" i="9"/>
  <c r="W51" i="9"/>
  <c r="W52" i="9"/>
  <c r="W260" i="9"/>
  <c r="W259" i="9"/>
  <c r="W45" i="9"/>
  <c r="W56" i="9"/>
  <c r="W54" i="9"/>
  <c r="W55" i="9"/>
  <c r="W57" i="9"/>
  <c r="W58" i="9"/>
  <c r="W59" i="9"/>
  <c r="W24" i="9"/>
  <c r="W61" i="9"/>
  <c r="W249" i="9"/>
  <c r="W248" i="9"/>
  <c r="W60" i="9"/>
  <c r="W63" i="9"/>
  <c r="W65" i="9"/>
  <c r="W64" i="9"/>
  <c r="W66" i="9"/>
  <c r="W67" i="9"/>
  <c r="W68" i="9"/>
  <c r="W69" i="9"/>
  <c r="W70" i="9"/>
  <c r="W71" i="9"/>
  <c r="W72" i="9"/>
  <c r="W73" i="9"/>
  <c r="W267" i="9"/>
  <c r="W223" i="9"/>
  <c r="W74" i="9"/>
  <c r="W75" i="9"/>
  <c r="W76" i="9"/>
  <c r="W77" i="9"/>
  <c r="W78" i="9"/>
  <c r="W79" i="9"/>
  <c r="W80" i="9"/>
  <c r="W81" i="9"/>
  <c r="W23" i="9"/>
  <c r="W53" i="9"/>
  <c r="W84" i="9"/>
  <c r="W85" i="9"/>
  <c r="W86" i="9"/>
  <c r="W87" i="9"/>
  <c r="W88" i="9"/>
  <c r="W34" i="9"/>
  <c r="W89" i="9"/>
  <c r="W90" i="9"/>
  <c r="W91" i="9"/>
  <c r="W93" i="9"/>
  <c r="W94" i="9"/>
  <c r="W95" i="9"/>
  <c r="W96" i="9"/>
  <c r="W98" i="9"/>
  <c r="W100" i="9"/>
  <c r="W121" i="9"/>
  <c r="W97" i="9"/>
  <c r="W101" i="9"/>
  <c r="W102" i="9"/>
  <c r="W103" i="9"/>
  <c r="W116" i="9"/>
  <c r="W82" i="9"/>
  <c r="W104" i="9"/>
  <c r="W105" i="9"/>
  <c r="W106" i="9"/>
  <c r="W108" i="9"/>
  <c r="W109" i="9"/>
  <c r="W110" i="9"/>
  <c r="W111" i="9"/>
  <c r="W112" i="9"/>
  <c r="W113" i="9"/>
  <c r="W114" i="9"/>
  <c r="W115" i="9"/>
  <c r="W117" i="9"/>
  <c r="W118" i="9"/>
  <c r="W119" i="9"/>
  <c r="W36" i="9"/>
  <c r="W120" i="9"/>
  <c r="W176" i="9"/>
  <c r="W122" i="9"/>
  <c r="W123" i="9"/>
  <c r="W124" i="9"/>
  <c r="W92" i="9"/>
  <c r="W99" i="9"/>
  <c r="W125" i="9"/>
  <c r="W126" i="9"/>
  <c r="W137" i="9"/>
  <c r="W127" i="9"/>
  <c r="W128" i="9"/>
  <c r="W291" i="9"/>
  <c r="W130" i="9"/>
  <c r="W129" i="9"/>
  <c r="W132" i="9"/>
  <c r="W133" i="9"/>
  <c r="W134" i="9"/>
  <c r="W135" i="9"/>
  <c r="W136" i="9"/>
  <c r="W139" i="9"/>
  <c r="W147" i="9"/>
  <c r="W140" i="9"/>
  <c r="W138" i="9"/>
  <c r="W141" i="9"/>
  <c r="W143" i="9"/>
  <c r="W144" i="9"/>
  <c r="W145" i="9"/>
  <c r="W146" i="9"/>
  <c r="W131" i="9"/>
  <c r="W148" i="9"/>
  <c r="W142" i="9"/>
  <c r="W179" i="9"/>
  <c r="W149" i="9"/>
  <c r="W225" i="9"/>
  <c r="W150" i="9"/>
  <c r="W151" i="9"/>
  <c r="W231" i="9"/>
  <c r="W152" i="9"/>
  <c r="W224" i="9"/>
  <c r="W153" i="9"/>
  <c r="W154" i="9"/>
  <c r="W155" i="9"/>
  <c r="W107" i="9"/>
  <c r="W156" i="9"/>
  <c r="W294" i="9"/>
  <c r="W160" i="9"/>
  <c r="W157" i="9"/>
  <c r="W159" i="9"/>
  <c r="W158" i="9"/>
  <c r="W170" i="9"/>
  <c r="W161" i="9"/>
  <c r="W162" i="9"/>
  <c r="W163" i="9"/>
  <c r="W164" i="9"/>
  <c r="W165" i="9"/>
  <c r="W166" i="9"/>
  <c r="W171" i="9"/>
  <c r="W172" i="9"/>
  <c r="W173" i="9"/>
  <c r="W174" i="9"/>
  <c r="W175" i="9"/>
  <c r="W272" i="9"/>
  <c r="W177" i="9"/>
  <c r="W185" i="9"/>
  <c r="W178" i="9"/>
  <c r="W180" i="9"/>
  <c r="W181" i="9"/>
  <c r="W183" i="9"/>
  <c r="W186" i="9"/>
  <c r="W187" i="9"/>
  <c r="W188" i="9"/>
  <c r="W189" i="9"/>
  <c r="W190" i="9"/>
  <c r="W62" i="9"/>
  <c r="W182" i="9"/>
  <c r="W191" i="9"/>
  <c r="W18" i="9"/>
  <c r="W192" i="9"/>
  <c r="W204" i="9"/>
  <c r="W19" i="9"/>
  <c r="W20" i="9"/>
  <c r="W193" i="9"/>
  <c r="W194" i="9"/>
  <c r="W195" i="9"/>
  <c r="W196" i="9"/>
  <c r="W197" i="9"/>
  <c r="W198" i="9"/>
  <c r="W203" i="9"/>
  <c r="W199" i="9"/>
  <c r="W200" i="9"/>
  <c r="W201" i="9"/>
  <c r="W202" i="9"/>
  <c r="W205" i="9"/>
  <c r="W206" i="9"/>
  <c r="W21" i="9"/>
  <c r="W22" i="9"/>
  <c r="W215" i="9"/>
  <c r="W207" i="9"/>
  <c r="W208" i="9"/>
  <c r="W210" i="9"/>
  <c r="W211" i="9"/>
  <c r="W212" i="9"/>
  <c r="W213" i="9"/>
  <c r="W214" i="9"/>
  <c r="W216" i="9"/>
  <c r="W217" i="9"/>
  <c r="W218" i="9"/>
  <c r="W219" i="9"/>
  <c r="W220" i="9"/>
  <c r="W221" i="9"/>
  <c r="W222" i="9"/>
  <c r="W209" i="9"/>
  <c r="W226" i="9"/>
  <c r="W228" i="9"/>
  <c r="W229" i="9"/>
  <c r="W227" i="9"/>
  <c r="W232" i="9"/>
  <c r="W168" i="9"/>
  <c r="W233" i="9"/>
  <c r="W234" i="9"/>
  <c r="W236" i="9"/>
  <c r="W237" i="9"/>
  <c r="W238" i="9"/>
  <c r="W240" i="9"/>
  <c r="W241" i="9"/>
  <c r="W235" i="9"/>
  <c r="W242" i="9"/>
  <c r="W243" i="9"/>
  <c r="W244" i="9"/>
  <c r="W245" i="9"/>
  <c r="W246" i="9"/>
  <c r="W247" i="9"/>
  <c r="W250" i="9"/>
  <c r="W251" i="9"/>
  <c r="W252" i="9"/>
  <c r="W253" i="9"/>
  <c r="W254" i="9"/>
  <c r="W278" i="9"/>
  <c r="W230" i="9"/>
  <c r="W239" i="9"/>
  <c r="W255" i="9"/>
  <c r="W256" i="9"/>
  <c r="W271" i="9"/>
  <c r="W257" i="9"/>
  <c r="W258" i="9"/>
  <c r="W261" i="9"/>
  <c r="W262" i="9"/>
  <c r="W302" i="9"/>
  <c r="W263" i="9"/>
  <c r="W264" i="9"/>
  <c r="W265" i="9"/>
  <c r="W266" i="9"/>
  <c r="W300" i="9"/>
  <c r="W184" i="9"/>
  <c r="W269" i="9"/>
  <c r="W268" i="9"/>
  <c r="W270" i="9"/>
  <c r="W273" i="9"/>
  <c r="W274" i="9"/>
  <c r="W275" i="9"/>
  <c r="W276" i="9"/>
  <c r="W277" i="9"/>
  <c r="W167" i="9"/>
  <c r="W169" i="9"/>
  <c r="W282" i="9"/>
  <c r="W279" i="9"/>
  <c r="W281" i="9"/>
  <c r="W284" i="9"/>
  <c r="W285" i="9"/>
  <c r="W286" i="9"/>
  <c r="W287" i="9"/>
  <c r="W289" i="9"/>
  <c r="W288" i="9"/>
  <c r="W290" i="9"/>
  <c r="W292" i="9"/>
  <c r="W283" i="9"/>
  <c r="W293" i="9"/>
  <c r="W296" i="9"/>
  <c r="W303" i="9"/>
  <c r="W297" i="9"/>
  <c r="W298" i="9"/>
  <c r="W299" i="9"/>
  <c r="W28" i="9"/>
  <c r="W301" i="9"/>
  <c r="W12" i="9"/>
  <c r="V10" i="9"/>
  <c r="U10" i="9"/>
  <c r="T10" i="9"/>
  <c r="S10" i="9"/>
  <c r="C10" i="9"/>
  <c r="D10" i="9"/>
  <c r="E10" i="9"/>
  <c r="W10" i="9" l="1"/>
  <c r="P10" i="9"/>
  <c r="L10" i="9"/>
  <c r="M10" i="9"/>
  <c r="N10" i="9"/>
  <c r="O10" i="9"/>
  <c r="K10" i="9"/>
  <c r="J13" i="9"/>
  <c r="J14" i="9"/>
  <c r="J15" i="9"/>
  <c r="J16" i="9"/>
  <c r="J17" i="9"/>
  <c r="J11" i="9"/>
  <c r="J25" i="9"/>
  <c r="J26" i="9"/>
  <c r="J27" i="9"/>
  <c r="J29" i="9"/>
  <c r="J30" i="9"/>
  <c r="J31" i="9"/>
  <c r="J32" i="9"/>
  <c r="J37" i="9"/>
  <c r="J38" i="9"/>
  <c r="J83" i="9"/>
  <c r="J39" i="9"/>
  <c r="J33" i="9"/>
  <c r="J41" i="9"/>
  <c r="J40" i="9"/>
  <c r="J42" i="9"/>
  <c r="J35" i="9"/>
  <c r="J43" i="9"/>
  <c r="J44" i="9"/>
  <c r="J46" i="9"/>
  <c r="J47" i="9"/>
  <c r="J280" i="9"/>
  <c r="J48" i="9"/>
  <c r="J49" i="9"/>
  <c r="J295" i="9"/>
  <c r="J50" i="9"/>
  <c r="J51" i="9"/>
  <c r="J52" i="9"/>
  <c r="J260" i="9"/>
  <c r="J259" i="9"/>
  <c r="J45" i="9"/>
  <c r="J56" i="9"/>
  <c r="J54" i="9"/>
  <c r="J55" i="9"/>
  <c r="J57" i="9"/>
  <c r="J58" i="9"/>
  <c r="J59" i="9"/>
  <c r="J24" i="9"/>
  <c r="J61" i="9"/>
  <c r="J249" i="9"/>
  <c r="J248" i="9"/>
  <c r="J60" i="9"/>
  <c r="J63" i="9"/>
  <c r="J65" i="9"/>
  <c r="J64" i="9"/>
  <c r="J66" i="9"/>
  <c r="J67" i="9"/>
  <c r="J68" i="9"/>
  <c r="J69" i="9"/>
  <c r="J70" i="9"/>
  <c r="J71" i="9"/>
  <c r="J72" i="9"/>
  <c r="J73" i="9"/>
  <c r="J267" i="9"/>
  <c r="J223" i="9"/>
  <c r="J74" i="9"/>
  <c r="J75" i="9"/>
  <c r="J76" i="9"/>
  <c r="J77" i="9"/>
  <c r="J78" i="9"/>
  <c r="J79" i="9"/>
  <c r="J80" i="9"/>
  <c r="J81" i="9"/>
  <c r="J23" i="9"/>
  <c r="J53" i="9"/>
  <c r="J84" i="9"/>
  <c r="J85" i="9"/>
  <c r="J86" i="9"/>
  <c r="J87" i="9"/>
  <c r="J88" i="9"/>
  <c r="J34" i="9"/>
  <c r="J89" i="9"/>
  <c r="J90" i="9"/>
  <c r="J91" i="9"/>
  <c r="J93" i="9"/>
  <c r="J94" i="9"/>
  <c r="J95" i="9"/>
  <c r="J96" i="9"/>
  <c r="J98" i="9"/>
  <c r="J100" i="9"/>
  <c r="J121" i="9"/>
  <c r="J97" i="9"/>
  <c r="J101" i="9"/>
  <c r="J102" i="9"/>
  <c r="J103" i="9"/>
  <c r="J116" i="9"/>
  <c r="J82" i="9"/>
  <c r="J104" i="9"/>
  <c r="J105" i="9"/>
  <c r="J106" i="9"/>
  <c r="J108" i="9"/>
  <c r="J109" i="9"/>
  <c r="J110" i="9"/>
  <c r="J111" i="9"/>
  <c r="J112" i="9"/>
  <c r="J113" i="9"/>
  <c r="J114" i="9"/>
  <c r="J115" i="9"/>
  <c r="J117" i="9"/>
  <c r="J118" i="9"/>
  <c r="J119" i="9"/>
  <c r="J36" i="9"/>
  <c r="J120" i="9"/>
  <c r="J176" i="9"/>
  <c r="J122" i="9"/>
  <c r="J123" i="9"/>
  <c r="J124" i="9"/>
  <c r="J92" i="9"/>
  <c r="J99" i="9"/>
  <c r="J125" i="9"/>
  <c r="J126" i="9"/>
  <c r="J137" i="9"/>
  <c r="J127" i="9"/>
  <c r="J128" i="9"/>
  <c r="J291" i="9"/>
  <c r="J130" i="9"/>
  <c r="J129" i="9"/>
  <c r="J132" i="9"/>
  <c r="J133" i="9"/>
  <c r="J134" i="9"/>
  <c r="J135" i="9"/>
  <c r="J136" i="9"/>
  <c r="J139" i="9"/>
  <c r="J147" i="9"/>
  <c r="J140" i="9"/>
  <c r="J138" i="9"/>
  <c r="J141" i="9"/>
  <c r="J143" i="9"/>
  <c r="J144" i="9"/>
  <c r="J145" i="9"/>
  <c r="J146" i="9"/>
  <c r="J131" i="9"/>
  <c r="J148" i="9"/>
  <c r="J142" i="9"/>
  <c r="J179" i="9"/>
  <c r="J149" i="9"/>
  <c r="J225" i="9"/>
  <c r="J150" i="9"/>
  <c r="J151" i="9"/>
  <c r="J231" i="9"/>
  <c r="J152" i="9"/>
  <c r="J224" i="9"/>
  <c r="J153" i="9"/>
  <c r="J154" i="9"/>
  <c r="J155" i="9"/>
  <c r="J107" i="9"/>
  <c r="J156" i="9"/>
  <c r="J294" i="9"/>
  <c r="J160" i="9"/>
  <c r="J157" i="9"/>
  <c r="J159" i="9"/>
  <c r="J158" i="9"/>
  <c r="J170" i="9"/>
  <c r="J161" i="9"/>
  <c r="J162" i="9"/>
  <c r="J163" i="9"/>
  <c r="J164" i="9"/>
  <c r="J165" i="9"/>
  <c r="J166" i="9"/>
  <c r="J171" i="9"/>
  <c r="J172" i="9"/>
  <c r="J173" i="9"/>
  <c r="J174" i="9"/>
  <c r="J175" i="9"/>
  <c r="J272" i="9"/>
  <c r="J177" i="9"/>
  <c r="J185" i="9"/>
  <c r="J178" i="9"/>
  <c r="J180" i="9"/>
  <c r="J181" i="9"/>
  <c r="J183" i="9"/>
  <c r="J186" i="9"/>
  <c r="J187" i="9"/>
  <c r="J188" i="9"/>
  <c r="J189" i="9"/>
  <c r="J190" i="9"/>
  <c r="J62" i="9"/>
  <c r="J182" i="9"/>
  <c r="J191" i="9"/>
  <c r="J18" i="9"/>
  <c r="J192" i="9"/>
  <c r="J204" i="9"/>
  <c r="J19" i="9"/>
  <c r="J20" i="9"/>
  <c r="J193" i="9"/>
  <c r="J194" i="9"/>
  <c r="J195" i="9"/>
  <c r="J196" i="9"/>
  <c r="J197" i="9"/>
  <c r="J198" i="9"/>
  <c r="J203" i="9"/>
  <c r="J199" i="9"/>
  <c r="J200" i="9"/>
  <c r="J201" i="9"/>
  <c r="J202" i="9"/>
  <c r="J205" i="9"/>
  <c r="J206" i="9"/>
  <c r="J21" i="9"/>
  <c r="J22" i="9"/>
  <c r="J215" i="9"/>
  <c r="J207" i="9"/>
  <c r="J208" i="9"/>
  <c r="J210" i="9"/>
  <c r="J211" i="9"/>
  <c r="J212" i="9"/>
  <c r="J213" i="9"/>
  <c r="J214" i="9"/>
  <c r="J216" i="9"/>
  <c r="J217" i="9"/>
  <c r="J218" i="9"/>
  <c r="J219" i="9"/>
  <c r="J220" i="9"/>
  <c r="J221" i="9"/>
  <c r="J222" i="9"/>
  <c r="J209" i="9"/>
  <c r="J226" i="9"/>
  <c r="J228" i="9"/>
  <c r="J229" i="9"/>
  <c r="J227" i="9"/>
  <c r="J232" i="9"/>
  <c r="J168" i="9"/>
  <c r="J233" i="9"/>
  <c r="J234" i="9"/>
  <c r="J236" i="9"/>
  <c r="J237" i="9"/>
  <c r="J238" i="9"/>
  <c r="J240" i="9"/>
  <c r="J241" i="9"/>
  <c r="J235" i="9"/>
  <c r="J242" i="9"/>
  <c r="J243" i="9"/>
  <c r="J244" i="9"/>
  <c r="J245" i="9"/>
  <c r="J246" i="9"/>
  <c r="J247" i="9"/>
  <c r="J250" i="9"/>
  <c r="J251" i="9"/>
  <c r="J252" i="9"/>
  <c r="J253" i="9"/>
  <c r="J254" i="9"/>
  <c r="J278" i="9"/>
  <c r="J230" i="9"/>
  <c r="J239" i="9"/>
  <c r="J255" i="9"/>
  <c r="J256" i="9"/>
  <c r="J271" i="9"/>
  <c r="J257" i="9"/>
  <c r="J258" i="9"/>
  <c r="J261" i="9"/>
  <c r="J262" i="9"/>
  <c r="J302" i="9"/>
  <c r="J263" i="9"/>
  <c r="J264" i="9"/>
  <c r="J265" i="9"/>
  <c r="J266" i="9"/>
  <c r="J300" i="9"/>
  <c r="J184" i="9"/>
  <c r="J269" i="9"/>
  <c r="J268" i="9"/>
  <c r="J270" i="9"/>
  <c r="J273" i="9"/>
  <c r="J274" i="9"/>
  <c r="J275" i="9"/>
  <c r="J276" i="9"/>
  <c r="J277" i="9"/>
  <c r="J167" i="9"/>
  <c r="J169" i="9"/>
  <c r="J282" i="9"/>
  <c r="J279" i="9"/>
  <c r="J281" i="9"/>
  <c r="J284" i="9"/>
  <c r="J285" i="9"/>
  <c r="J286" i="9"/>
  <c r="J287" i="9"/>
  <c r="J289" i="9"/>
  <c r="J288" i="9"/>
  <c r="J290" i="9"/>
  <c r="J292" i="9"/>
  <c r="J283" i="9"/>
  <c r="J293" i="9"/>
  <c r="J296" i="9"/>
  <c r="J303" i="9"/>
  <c r="J297" i="9"/>
  <c r="J298" i="9"/>
  <c r="J299" i="9"/>
  <c r="J28" i="9"/>
  <c r="J301" i="9"/>
  <c r="J12" i="9"/>
  <c r="H10" i="9"/>
  <c r="I10" i="9"/>
  <c r="F10" i="9"/>
  <c r="Y10" i="3"/>
  <c r="AF10" i="3" s="1"/>
  <c r="J10" i="9" l="1"/>
  <c r="T11" i="3" l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10" i="3"/>
  <c r="S288" i="3" l="1"/>
  <c r="S256" i="3"/>
  <c r="S233" i="3"/>
  <c r="S226" i="3"/>
  <c r="S218" i="3"/>
  <c r="S194" i="3"/>
  <c r="S192" i="3"/>
  <c r="S178" i="3"/>
  <c r="S176" i="3"/>
  <c r="S161" i="3"/>
  <c r="S160" i="3"/>
  <c r="S154" i="3"/>
  <c r="S152" i="3"/>
  <c r="S98" i="3"/>
  <c r="S95" i="3"/>
  <c r="S90" i="3"/>
  <c r="S83" i="3"/>
  <c r="S82" i="3"/>
  <c r="S80" i="3"/>
  <c r="S72" i="3"/>
  <c r="S64" i="3"/>
  <c r="S61" i="3"/>
  <c r="S58" i="3"/>
  <c r="S48" i="3"/>
  <c r="S40" i="3"/>
  <c r="S30" i="3"/>
  <c r="S25" i="3"/>
  <c r="S24" i="3"/>
  <c r="S20" i="3"/>
  <c r="S19" i="3"/>
  <c r="S18" i="3"/>
  <c r="S17" i="3"/>
  <c r="S16" i="3"/>
  <c r="S13" i="3"/>
  <c r="S32" i="3" l="1"/>
  <c r="S56" i="3"/>
  <c r="S200" i="3"/>
  <c r="S224" i="3"/>
  <c r="S232" i="3"/>
  <c r="S264" i="3"/>
  <c r="S73" i="3"/>
  <c r="S81" i="3"/>
  <c r="S27" i="3"/>
  <c r="S163" i="3"/>
  <c r="S243" i="3"/>
  <c r="S12" i="3"/>
  <c r="S236" i="3"/>
  <c r="S181" i="3"/>
  <c r="S182" i="3"/>
  <c r="S225" i="3"/>
  <c r="S257" i="3"/>
  <c r="S273" i="3"/>
  <c r="S248" i="3"/>
  <c r="S42" i="3"/>
  <c r="S74" i="3"/>
  <c r="S146" i="3"/>
  <c r="S162" i="3"/>
  <c r="S234" i="3"/>
  <c r="S242" i="3"/>
  <c r="S250" i="3"/>
  <c r="S266" i="3"/>
  <c r="S274" i="3"/>
  <c r="S282" i="3"/>
  <c r="S290" i="3"/>
  <c r="S91" i="3"/>
  <c r="S155" i="3"/>
  <c r="S203" i="3"/>
  <c r="S219" i="3"/>
  <c r="S227" i="3"/>
  <c r="S235" i="3"/>
  <c r="S259" i="3"/>
  <c r="S267" i="3"/>
  <c r="S275" i="3"/>
  <c r="S283" i="3"/>
  <c r="S76" i="3"/>
  <c r="S180" i="3"/>
  <c r="S244" i="3"/>
  <c r="S276" i="3"/>
  <c r="S292" i="3"/>
  <c r="S165" i="3"/>
  <c r="S213" i="3"/>
  <c r="S78" i="3"/>
  <c r="S246" i="3"/>
  <c r="S271" i="3"/>
  <c r="S279" i="3"/>
  <c r="S296" i="3"/>
  <c r="S240" i="3"/>
  <c r="S153" i="3"/>
  <c r="S193" i="3"/>
  <c r="S201" i="3"/>
  <c r="S217" i="3"/>
  <c r="S241" i="3"/>
  <c r="S249" i="3"/>
  <c r="S265" i="3"/>
  <c r="S281" i="3"/>
  <c r="S289" i="3"/>
  <c r="S297" i="3"/>
  <c r="S298" i="3"/>
  <c r="S299" i="3"/>
  <c r="S300" i="3"/>
  <c r="S272" i="3"/>
  <c r="S301" i="3"/>
  <c r="S43" i="3"/>
  <c r="S195" i="3"/>
  <c r="S211" i="3"/>
  <c r="S291" i="3"/>
  <c r="S44" i="3"/>
  <c r="S148" i="3"/>
  <c r="S228" i="3"/>
  <c r="S260" i="3"/>
  <c r="S21" i="3"/>
  <c r="S149" i="3"/>
  <c r="S197" i="3"/>
  <c r="S221" i="3"/>
  <c r="S229" i="3"/>
  <c r="S237" i="3"/>
  <c r="S245" i="3"/>
  <c r="S253" i="3"/>
  <c r="S261" i="3"/>
  <c r="S269" i="3"/>
  <c r="S277" i="3"/>
  <c r="S285" i="3"/>
  <c r="S293" i="3"/>
  <c r="S14" i="3"/>
  <c r="S22" i="3"/>
  <c r="S46" i="3"/>
  <c r="S86" i="3"/>
  <c r="S94" i="3"/>
  <c r="S150" i="3"/>
  <c r="S158" i="3"/>
  <c r="S166" i="3"/>
  <c r="S198" i="3"/>
  <c r="S222" i="3"/>
  <c r="S230" i="3"/>
  <c r="S238" i="3"/>
  <c r="S254" i="3"/>
  <c r="S262" i="3"/>
  <c r="S270" i="3"/>
  <c r="S278" i="3"/>
  <c r="S286" i="3"/>
  <c r="S294" i="3"/>
  <c r="S302" i="3"/>
  <c r="S280" i="3"/>
  <c r="S202" i="3"/>
  <c r="S258" i="3"/>
  <c r="S147" i="3"/>
  <c r="S179" i="3"/>
  <c r="S251" i="3"/>
  <c r="S220" i="3"/>
  <c r="S252" i="3"/>
  <c r="S268" i="3"/>
  <c r="S284" i="3"/>
  <c r="S29" i="3"/>
  <c r="S173" i="3"/>
  <c r="S15" i="3"/>
  <c r="S23" i="3"/>
  <c r="S31" i="3"/>
  <c r="S39" i="3"/>
  <c r="S63" i="3"/>
  <c r="S71" i="3"/>
  <c r="S151" i="3"/>
  <c r="S159" i="3"/>
  <c r="S175" i="3"/>
  <c r="S199" i="3"/>
  <c r="S215" i="3"/>
  <c r="S223" i="3"/>
  <c r="S231" i="3"/>
  <c r="S239" i="3"/>
  <c r="S247" i="3"/>
  <c r="S255" i="3"/>
  <c r="S263" i="3"/>
  <c r="S287" i="3"/>
  <c r="S295" i="3"/>
  <c r="S303" i="3"/>
  <c r="S26" i="3"/>
  <c r="S34" i="3"/>
  <c r="S50" i="3"/>
  <c r="S66" i="3"/>
  <c r="S106" i="3"/>
  <c r="S114" i="3"/>
  <c r="S122" i="3"/>
  <c r="S130" i="3"/>
  <c r="S138" i="3"/>
  <c r="S170" i="3"/>
  <c r="S186" i="3"/>
  <c r="S210" i="3"/>
  <c r="S11" i="3"/>
  <c r="S35" i="3"/>
  <c r="S51" i="3"/>
  <c r="S59" i="3"/>
  <c r="S67" i="3"/>
  <c r="S75" i="3"/>
  <c r="S99" i="3"/>
  <c r="S107" i="3"/>
  <c r="S115" i="3"/>
  <c r="S123" i="3"/>
  <c r="S131" i="3"/>
  <c r="S139" i="3"/>
  <c r="S171" i="3"/>
  <c r="S187" i="3"/>
  <c r="S28" i="3"/>
  <c r="S36" i="3"/>
  <c r="S52" i="3"/>
  <c r="S60" i="3"/>
  <c r="S68" i="3"/>
  <c r="S84" i="3"/>
  <c r="S92" i="3"/>
  <c r="S100" i="3"/>
  <c r="S108" i="3"/>
  <c r="S116" i="3"/>
  <c r="S124" i="3"/>
  <c r="S132" i="3"/>
  <c r="S140" i="3"/>
  <c r="S156" i="3"/>
  <c r="S164" i="3"/>
  <c r="S172" i="3"/>
  <c r="S188" i="3"/>
  <c r="S196" i="3"/>
  <c r="S204" i="3"/>
  <c r="S212" i="3"/>
  <c r="S37" i="3"/>
  <c r="S45" i="3"/>
  <c r="S53" i="3"/>
  <c r="S69" i="3"/>
  <c r="S77" i="3"/>
  <c r="S85" i="3"/>
  <c r="S93" i="3"/>
  <c r="S101" i="3"/>
  <c r="S109" i="3"/>
  <c r="S117" i="3"/>
  <c r="S125" i="3"/>
  <c r="S133" i="3"/>
  <c r="S141" i="3"/>
  <c r="S157" i="3"/>
  <c r="S189" i="3"/>
  <c r="S205" i="3"/>
  <c r="S38" i="3"/>
  <c r="S54" i="3"/>
  <c r="S62" i="3"/>
  <c r="S70" i="3"/>
  <c r="S102" i="3"/>
  <c r="S110" i="3"/>
  <c r="S118" i="3"/>
  <c r="S126" i="3"/>
  <c r="S134" i="3"/>
  <c r="S142" i="3"/>
  <c r="S174" i="3"/>
  <c r="S190" i="3"/>
  <c r="S206" i="3"/>
  <c r="S214" i="3"/>
  <c r="S47" i="3"/>
  <c r="S55" i="3"/>
  <c r="S79" i="3"/>
  <c r="S87" i="3"/>
  <c r="S103" i="3"/>
  <c r="S111" i="3"/>
  <c r="S119" i="3"/>
  <c r="S127" i="3"/>
  <c r="S135" i="3"/>
  <c r="S143" i="3"/>
  <c r="S167" i="3"/>
  <c r="S183" i="3"/>
  <c r="S191" i="3"/>
  <c r="S207" i="3"/>
  <c r="S88" i="3"/>
  <c r="S96" i="3"/>
  <c r="S104" i="3"/>
  <c r="S112" i="3"/>
  <c r="S120" i="3"/>
  <c r="S128" i="3"/>
  <c r="S136" i="3"/>
  <c r="S144" i="3"/>
  <c r="S168" i="3"/>
  <c r="S184" i="3"/>
  <c r="S208" i="3"/>
  <c r="S216" i="3"/>
  <c r="S33" i="3"/>
  <c r="S41" i="3"/>
  <c r="S49" i="3"/>
  <c r="S57" i="3"/>
  <c r="S65" i="3"/>
  <c r="S89" i="3"/>
  <c r="S97" i="3"/>
  <c r="S105" i="3"/>
  <c r="S113" i="3"/>
  <c r="S121" i="3"/>
  <c r="S129" i="3"/>
  <c r="S137" i="3"/>
  <c r="S145" i="3"/>
  <c r="S169" i="3"/>
  <c r="S177" i="3"/>
  <c r="S185" i="3"/>
  <c r="S209" i="3"/>
  <c r="K10" i="5"/>
  <c r="O250" i="3" l="1"/>
  <c r="P250" i="3" s="1"/>
  <c r="O229" i="3"/>
  <c r="P229" i="3" s="1"/>
  <c r="O16" i="3"/>
  <c r="P16" i="3" s="1"/>
  <c r="O249" i="3"/>
  <c r="P249" i="3" s="1"/>
  <c r="O279" i="3"/>
  <c r="P279" i="3" s="1"/>
  <c r="O81" i="3"/>
  <c r="P81" i="3" s="1"/>
  <c r="O257" i="3"/>
  <c r="P257" i="3" s="1"/>
  <c r="O19" i="3"/>
  <c r="P19" i="3" s="1"/>
  <c r="O201" i="3"/>
  <c r="P201" i="3" s="1"/>
  <c r="O197" i="3"/>
  <c r="P197" i="3" s="1"/>
  <c r="O61" i="3"/>
  <c r="P61" i="3" s="1"/>
  <c r="O237" i="3"/>
  <c r="P237" i="3" s="1"/>
  <c r="O159" i="3"/>
  <c r="P159" i="3" s="1"/>
  <c r="O83" i="3"/>
  <c r="P83" i="3" s="1"/>
  <c r="O232" i="3"/>
  <c r="P232" i="3" s="1"/>
  <c r="Q218" i="3"/>
  <c r="O218" i="3"/>
  <c r="P218" i="3" s="1"/>
  <c r="O299" i="3"/>
  <c r="P299" i="3" s="1"/>
  <c r="O146" i="3"/>
  <c r="P146" i="3" s="1"/>
  <c r="Q202" i="3"/>
  <c r="O202" i="3"/>
  <c r="P202" i="3" s="1"/>
  <c r="Q219" i="3"/>
  <c r="O219" i="3"/>
  <c r="P219" i="3" s="1"/>
  <c r="O169" i="3"/>
  <c r="P169" i="3" s="1"/>
  <c r="O121" i="3"/>
  <c r="P121" i="3" s="1"/>
  <c r="O89" i="3"/>
  <c r="P89" i="3" s="1"/>
  <c r="O41" i="3"/>
  <c r="P41" i="3" s="1"/>
  <c r="O184" i="3"/>
  <c r="P184" i="3" s="1"/>
  <c r="O128" i="3"/>
  <c r="P128" i="3" s="1"/>
  <c r="O96" i="3"/>
  <c r="P96" i="3" s="1"/>
  <c r="O183" i="3"/>
  <c r="P183" i="3" s="1"/>
  <c r="O127" i="3"/>
  <c r="P127" i="3" s="1"/>
  <c r="O87" i="3"/>
  <c r="P87" i="3" s="1"/>
  <c r="O214" i="3"/>
  <c r="P214" i="3" s="1"/>
  <c r="O142" i="3"/>
  <c r="P142" i="3" s="1"/>
  <c r="O110" i="3"/>
  <c r="P110" i="3" s="1"/>
  <c r="O54" i="3"/>
  <c r="P54" i="3" s="1"/>
  <c r="O157" i="3"/>
  <c r="P157" i="3" s="1"/>
  <c r="O117" i="3"/>
  <c r="P117" i="3" s="1"/>
  <c r="O85" i="3"/>
  <c r="P85" i="3" s="1"/>
  <c r="O45" i="3"/>
  <c r="P45" i="3" s="1"/>
  <c r="O242" i="3"/>
  <c r="P242" i="3" s="1"/>
  <c r="Q206" i="3"/>
  <c r="O231" i="3"/>
  <c r="P231" i="3" s="1"/>
  <c r="O148" i="3"/>
  <c r="P148" i="3" s="1"/>
  <c r="O233" i="3"/>
  <c r="P233" i="3" s="1"/>
  <c r="O271" i="3"/>
  <c r="P271" i="3" s="1"/>
  <c r="O43" i="3"/>
  <c r="P43" i="3" s="1"/>
  <c r="O241" i="3"/>
  <c r="P241" i="3" s="1"/>
  <c r="O302" i="3"/>
  <c r="P302" i="3" s="1"/>
  <c r="O199" i="3"/>
  <c r="P199" i="3" s="1"/>
  <c r="O82" i="3"/>
  <c r="P82" i="3" s="1"/>
  <c r="Q189" i="3"/>
  <c r="O165" i="3"/>
  <c r="P165" i="3" s="1"/>
  <c r="O42" i="3"/>
  <c r="P42" i="3" s="1"/>
  <c r="O223" i="3"/>
  <c r="P223" i="3" s="1"/>
  <c r="O86" i="3"/>
  <c r="P86" i="3" s="1"/>
  <c r="O74" i="3"/>
  <c r="P74" i="3" s="1"/>
  <c r="O300" i="3"/>
  <c r="P300" i="3" s="1"/>
  <c r="O160" i="3"/>
  <c r="P160" i="3" s="1"/>
  <c r="O239" i="3"/>
  <c r="P239" i="3" s="1"/>
  <c r="O72" i="3"/>
  <c r="P72" i="3" s="1"/>
  <c r="O192" i="3"/>
  <c r="P192" i="3" s="1"/>
  <c r="O196" i="3"/>
  <c r="P196" i="3" s="1"/>
  <c r="O156" i="3"/>
  <c r="P156" i="3" s="1"/>
  <c r="O116" i="3"/>
  <c r="P116" i="3" s="1"/>
  <c r="O84" i="3"/>
  <c r="P84" i="3" s="1"/>
  <c r="O36" i="3"/>
  <c r="P36" i="3" s="1"/>
  <c r="O139" i="3"/>
  <c r="P139" i="3" s="1"/>
  <c r="O107" i="3"/>
  <c r="P107" i="3" s="1"/>
  <c r="O59" i="3"/>
  <c r="P59" i="3" s="1"/>
  <c r="O210" i="3"/>
  <c r="P210" i="3" s="1"/>
  <c r="O130" i="3"/>
  <c r="P130" i="3" s="1"/>
  <c r="O66" i="3"/>
  <c r="P66" i="3" s="1"/>
  <c r="O226" i="3"/>
  <c r="P226" i="3" s="1"/>
  <c r="O234" i="3"/>
  <c r="P234" i="3" s="1"/>
  <c r="O230" i="3"/>
  <c r="P230" i="3" s="1"/>
  <c r="O263" i="3"/>
  <c r="P263" i="3" s="1"/>
  <c r="O297" i="3"/>
  <c r="P297" i="3" s="1"/>
  <c r="O225" i="3"/>
  <c r="P225" i="3" s="1"/>
  <c r="O294" i="3"/>
  <c r="P294" i="3" s="1"/>
  <c r="O182" i="3"/>
  <c r="P182" i="3" s="1"/>
  <c r="Q48" i="3"/>
  <c r="O48" i="3"/>
  <c r="P48" i="3" s="1"/>
  <c r="O158" i="3"/>
  <c r="P158" i="3" s="1"/>
  <c r="O27" i="3"/>
  <c r="P27" i="3" s="1"/>
  <c r="Q120" i="3"/>
  <c r="O217" i="3"/>
  <c r="P217" i="3" s="1"/>
  <c r="Q32" i="3"/>
  <c r="O32" i="3"/>
  <c r="P32" i="3" s="1"/>
  <c r="Q259" i="3"/>
  <c r="O40" i="3"/>
  <c r="P40" i="3" s="1"/>
  <c r="O283" i="3"/>
  <c r="P283" i="3" s="1"/>
  <c r="O154" i="3"/>
  <c r="P154" i="3" s="1"/>
  <c r="O195" i="3"/>
  <c r="P195" i="3" s="1"/>
  <c r="O284" i="3"/>
  <c r="P284" i="3" s="1"/>
  <c r="Q123" i="3"/>
  <c r="O149" i="3"/>
  <c r="P149" i="3" s="1"/>
  <c r="O209" i="3"/>
  <c r="P209" i="3" s="1"/>
  <c r="O145" i="3"/>
  <c r="P145" i="3" s="1"/>
  <c r="O113" i="3"/>
  <c r="P113" i="3" s="1"/>
  <c r="O65" i="3"/>
  <c r="P65" i="3" s="1"/>
  <c r="O33" i="3"/>
  <c r="P33" i="3" s="1"/>
  <c r="O168" i="3"/>
  <c r="P168" i="3" s="1"/>
  <c r="O120" i="3"/>
  <c r="P120" i="3" s="1"/>
  <c r="O88" i="3"/>
  <c r="P88" i="3" s="1"/>
  <c r="O167" i="3"/>
  <c r="P167" i="3" s="1"/>
  <c r="O119" i="3"/>
  <c r="P119" i="3" s="1"/>
  <c r="O79" i="3"/>
  <c r="P79" i="3" s="1"/>
  <c r="O206" i="3"/>
  <c r="P206" i="3" s="1"/>
  <c r="O134" i="3"/>
  <c r="P134" i="3" s="1"/>
  <c r="O102" i="3"/>
  <c r="P102" i="3" s="1"/>
  <c r="O38" i="3"/>
  <c r="P38" i="3" s="1"/>
  <c r="O141" i="3"/>
  <c r="P141" i="3" s="1"/>
  <c r="O109" i="3"/>
  <c r="P109" i="3" s="1"/>
  <c r="O77" i="3"/>
  <c r="P77" i="3" s="1"/>
  <c r="O37" i="3"/>
  <c r="P37" i="3" s="1"/>
  <c r="O256" i="3"/>
  <c r="P256" i="3" s="1"/>
  <c r="O95" i="3"/>
  <c r="P95" i="3" s="1"/>
  <c r="O14" i="3"/>
  <c r="P14" i="3" s="1"/>
  <c r="O94" i="3"/>
  <c r="P94" i="3" s="1"/>
  <c r="O91" i="3"/>
  <c r="P91" i="3" s="1"/>
  <c r="O98" i="3"/>
  <c r="P98" i="3" s="1"/>
  <c r="O301" i="3"/>
  <c r="P301" i="3" s="1"/>
  <c r="O245" i="3"/>
  <c r="P245" i="3" s="1"/>
  <c r="O289" i="3"/>
  <c r="P289" i="3" s="1"/>
  <c r="O222" i="3"/>
  <c r="P222" i="3" s="1"/>
  <c r="O286" i="3"/>
  <c r="P286" i="3" s="1"/>
  <c r="O180" i="3"/>
  <c r="P180" i="3" s="1"/>
  <c r="O46" i="3"/>
  <c r="P46" i="3" s="1"/>
  <c r="O151" i="3"/>
  <c r="P151" i="3" s="1"/>
  <c r="O25" i="3"/>
  <c r="P25" i="3" s="1"/>
  <c r="O255" i="3"/>
  <c r="P255" i="3" s="1"/>
  <c r="Q215" i="3"/>
  <c r="O215" i="3"/>
  <c r="P215" i="3" s="1"/>
  <c r="O292" i="3"/>
  <c r="P292" i="3" s="1"/>
  <c r="O152" i="3"/>
  <c r="P152" i="3" s="1"/>
  <c r="O235" i="3"/>
  <c r="P235" i="3" s="1"/>
  <c r="Q99" i="3"/>
  <c r="O13" i="3"/>
  <c r="P13" i="3" s="1"/>
  <c r="O162" i="3"/>
  <c r="P162" i="3" s="1"/>
  <c r="O291" i="3"/>
  <c r="P291" i="3" s="1"/>
  <c r="O251" i="3"/>
  <c r="P251" i="3" s="1"/>
  <c r="O267" i="3"/>
  <c r="P267" i="3" s="1"/>
  <c r="O188" i="3"/>
  <c r="P188" i="3" s="1"/>
  <c r="O140" i="3"/>
  <c r="P140" i="3" s="1"/>
  <c r="O108" i="3"/>
  <c r="P108" i="3" s="1"/>
  <c r="O68" i="3"/>
  <c r="P68" i="3" s="1"/>
  <c r="Q55" i="3"/>
  <c r="O28" i="3"/>
  <c r="P28" i="3" s="1"/>
  <c r="O131" i="3"/>
  <c r="P131" i="3" s="1"/>
  <c r="O99" i="3"/>
  <c r="P99" i="3" s="1"/>
  <c r="Q51" i="3"/>
  <c r="O51" i="3"/>
  <c r="P51" i="3" s="1"/>
  <c r="O186" i="3"/>
  <c r="P186" i="3" s="1"/>
  <c r="O122" i="3"/>
  <c r="P122" i="3" s="1"/>
  <c r="O50" i="3"/>
  <c r="P50" i="3" s="1"/>
  <c r="O228" i="3"/>
  <c r="P228" i="3" s="1"/>
  <c r="O248" i="3"/>
  <c r="P248" i="3" s="1"/>
  <c r="O254" i="3"/>
  <c r="P254" i="3" s="1"/>
  <c r="Q117" i="3"/>
  <c r="O221" i="3"/>
  <c r="P221" i="3" s="1"/>
  <c r="S10" i="3"/>
  <c r="O17" i="3"/>
  <c r="P17" i="3" s="1"/>
  <c r="O90" i="3"/>
  <c r="P90" i="3" s="1"/>
  <c r="O293" i="3"/>
  <c r="P293" i="3" s="1"/>
  <c r="O198" i="3"/>
  <c r="P198" i="3" s="1"/>
  <c r="O281" i="3"/>
  <c r="P281" i="3" s="1"/>
  <c r="O173" i="3"/>
  <c r="P173" i="3" s="1"/>
  <c r="O278" i="3"/>
  <c r="P278" i="3" s="1"/>
  <c r="O178" i="3"/>
  <c r="P178" i="3" s="1"/>
  <c r="O44" i="3"/>
  <c r="P44" i="3" s="1"/>
  <c r="O80" i="3"/>
  <c r="P80" i="3" s="1"/>
  <c r="Q133" i="3"/>
  <c r="O227" i="3"/>
  <c r="P227" i="3" s="1"/>
  <c r="O213" i="3"/>
  <c r="P213" i="3" s="1"/>
  <c r="O276" i="3"/>
  <c r="P276" i="3" s="1"/>
  <c r="O298" i="3"/>
  <c r="P298" i="3" s="1"/>
  <c r="O56" i="3"/>
  <c r="P56" i="3" s="1"/>
  <c r="O296" i="3"/>
  <c r="P296" i="3" s="1"/>
  <c r="O150" i="3"/>
  <c r="P150" i="3" s="1"/>
  <c r="O280" i="3"/>
  <c r="P280" i="3" s="1"/>
  <c r="O193" i="3"/>
  <c r="P193" i="3" s="1"/>
  <c r="O185" i="3"/>
  <c r="P185" i="3" s="1"/>
  <c r="O137" i="3"/>
  <c r="P137" i="3" s="1"/>
  <c r="O105" i="3"/>
  <c r="P105" i="3" s="1"/>
  <c r="O57" i="3"/>
  <c r="P57" i="3" s="1"/>
  <c r="O216" i="3"/>
  <c r="P216" i="3" s="1"/>
  <c r="O144" i="3"/>
  <c r="P144" i="3" s="1"/>
  <c r="O112" i="3"/>
  <c r="P112" i="3" s="1"/>
  <c r="O207" i="3"/>
  <c r="P207" i="3" s="1"/>
  <c r="O143" i="3"/>
  <c r="P143" i="3" s="1"/>
  <c r="O111" i="3"/>
  <c r="P111" i="3" s="1"/>
  <c r="O55" i="3"/>
  <c r="P55" i="3" s="1"/>
  <c r="O190" i="3"/>
  <c r="P190" i="3" s="1"/>
  <c r="O126" i="3"/>
  <c r="P126" i="3" s="1"/>
  <c r="Q70" i="3"/>
  <c r="O70" i="3"/>
  <c r="P70" i="3" s="1"/>
  <c r="Q205" i="3"/>
  <c r="O205" i="3"/>
  <c r="P205" i="3" s="1"/>
  <c r="O133" i="3"/>
  <c r="P133" i="3" s="1"/>
  <c r="O101" i="3"/>
  <c r="P101" i="3" s="1"/>
  <c r="O69" i="3"/>
  <c r="P69" i="3" s="1"/>
  <c r="O220" i="3"/>
  <c r="P220" i="3" s="1"/>
  <c r="O240" i="3"/>
  <c r="P240" i="3" s="1"/>
  <c r="O246" i="3"/>
  <c r="P246" i="3" s="1"/>
  <c r="O252" i="3"/>
  <c r="P252" i="3" s="1"/>
  <c r="O236" i="3"/>
  <c r="P236" i="3" s="1"/>
  <c r="O285" i="3"/>
  <c r="P285" i="3" s="1"/>
  <c r="O303" i="3"/>
  <c r="P303" i="3" s="1"/>
  <c r="O175" i="3"/>
  <c r="P175" i="3" s="1"/>
  <c r="O273" i="3"/>
  <c r="P273" i="3" s="1"/>
  <c r="O147" i="3"/>
  <c r="P147" i="3" s="1"/>
  <c r="O270" i="3"/>
  <c r="P270" i="3" s="1"/>
  <c r="O176" i="3"/>
  <c r="P176" i="3" s="1"/>
  <c r="O31" i="3"/>
  <c r="P31" i="3" s="1"/>
  <c r="O78" i="3"/>
  <c r="P78" i="3" s="1"/>
  <c r="Q167" i="3"/>
  <c r="O58" i="3"/>
  <c r="P58" i="3" s="1"/>
  <c r="O211" i="3"/>
  <c r="P211" i="3" s="1"/>
  <c r="O243" i="3"/>
  <c r="P243" i="3" s="1"/>
  <c r="O282" i="3"/>
  <c r="P282" i="3" s="1"/>
  <c r="O272" i="3"/>
  <c r="P272" i="3" s="1"/>
  <c r="O288" i="3"/>
  <c r="P288" i="3" s="1"/>
  <c r="Q273" i="3"/>
  <c r="O73" i="3"/>
  <c r="P73" i="3" s="1"/>
  <c r="O24" i="3"/>
  <c r="P24" i="3" s="1"/>
  <c r="Q157" i="3"/>
  <c r="O212" i="3"/>
  <c r="P212" i="3" s="1"/>
  <c r="O172" i="3"/>
  <c r="P172" i="3" s="1"/>
  <c r="O132" i="3"/>
  <c r="P132" i="3" s="1"/>
  <c r="O100" i="3"/>
  <c r="P100" i="3" s="1"/>
  <c r="O60" i="3"/>
  <c r="P60" i="3" s="1"/>
  <c r="Q187" i="3"/>
  <c r="O187" i="3"/>
  <c r="P187" i="3" s="1"/>
  <c r="O123" i="3"/>
  <c r="P123" i="3" s="1"/>
  <c r="Q75" i="3"/>
  <c r="O75" i="3"/>
  <c r="P75" i="3" s="1"/>
  <c r="O35" i="3"/>
  <c r="P35" i="3" s="1"/>
  <c r="O170" i="3"/>
  <c r="P170" i="3" s="1"/>
  <c r="O114" i="3"/>
  <c r="P114" i="3" s="1"/>
  <c r="O34" i="3"/>
  <c r="P34" i="3" s="1"/>
  <c r="Q232" i="3"/>
  <c r="Q169" i="3"/>
  <c r="O238" i="3"/>
  <c r="P238" i="3" s="1"/>
  <c r="Q170" i="3"/>
  <c r="O23" i="3"/>
  <c r="P23" i="3" s="1"/>
  <c r="O22" i="3"/>
  <c r="P22" i="3" s="1"/>
  <c r="O12" i="3"/>
  <c r="P12" i="3" s="1"/>
  <c r="O18" i="3"/>
  <c r="P18" i="3" s="1"/>
  <c r="Q119" i="3"/>
  <c r="O277" i="3"/>
  <c r="P277" i="3" s="1"/>
  <c r="O295" i="3"/>
  <c r="P295" i="3" s="1"/>
  <c r="O166" i="3"/>
  <c r="P166" i="3" s="1"/>
  <c r="O265" i="3"/>
  <c r="P265" i="3" s="1"/>
  <c r="O71" i="3"/>
  <c r="P71" i="3" s="1"/>
  <c r="O247" i="3"/>
  <c r="P247" i="3" s="1"/>
  <c r="O155" i="3"/>
  <c r="P155" i="3" s="1"/>
  <c r="O29" i="3"/>
  <c r="P29" i="3" s="1"/>
  <c r="O76" i="3"/>
  <c r="P76" i="3" s="1"/>
  <c r="O290" i="3"/>
  <c r="P290" i="3" s="1"/>
  <c r="O200" i="3"/>
  <c r="P200" i="3" s="1"/>
  <c r="O181" i="3"/>
  <c r="P181" i="3" s="1"/>
  <c r="O266" i="3"/>
  <c r="P266" i="3" s="1"/>
  <c r="O262" i="3"/>
  <c r="P262" i="3" s="1"/>
  <c r="O264" i="3"/>
  <c r="P264" i="3" s="1"/>
  <c r="O194" i="3"/>
  <c r="P194" i="3" s="1"/>
  <c r="O268" i="3"/>
  <c r="P268" i="3" s="1"/>
  <c r="Q122" i="3"/>
  <c r="O64" i="3"/>
  <c r="P64" i="3" s="1"/>
  <c r="O177" i="3"/>
  <c r="P177" i="3" s="1"/>
  <c r="O129" i="3"/>
  <c r="P129" i="3" s="1"/>
  <c r="O97" i="3"/>
  <c r="P97" i="3" s="1"/>
  <c r="O49" i="3"/>
  <c r="P49" i="3" s="1"/>
  <c r="Q208" i="3"/>
  <c r="O208" i="3"/>
  <c r="P208" i="3" s="1"/>
  <c r="O136" i="3"/>
  <c r="P136" i="3" s="1"/>
  <c r="O104" i="3"/>
  <c r="P104" i="3" s="1"/>
  <c r="O191" i="3"/>
  <c r="P191" i="3" s="1"/>
  <c r="O135" i="3"/>
  <c r="P135" i="3" s="1"/>
  <c r="O103" i="3"/>
  <c r="P103" i="3" s="1"/>
  <c r="O47" i="3"/>
  <c r="P47" i="3" s="1"/>
  <c r="O174" i="3"/>
  <c r="P174" i="3" s="1"/>
  <c r="O118" i="3"/>
  <c r="P118" i="3" s="1"/>
  <c r="Q62" i="3"/>
  <c r="O62" i="3"/>
  <c r="P62" i="3" s="1"/>
  <c r="O189" i="3"/>
  <c r="P189" i="3" s="1"/>
  <c r="O125" i="3"/>
  <c r="P125" i="3" s="1"/>
  <c r="O93" i="3"/>
  <c r="P93" i="3" s="1"/>
  <c r="O53" i="3"/>
  <c r="P53" i="3" s="1"/>
  <c r="O258" i="3"/>
  <c r="P258" i="3" s="1"/>
  <c r="O224" i="3"/>
  <c r="P224" i="3" s="1"/>
  <c r="Q96" i="3"/>
  <c r="Q144" i="3"/>
  <c r="O21" i="3"/>
  <c r="P21" i="3" s="1"/>
  <c r="O20" i="3"/>
  <c r="P20" i="3" s="1"/>
  <c r="O244" i="3"/>
  <c r="P244" i="3" s="1"/>
  <c r="Q139" i="3"/>
  <c r="O269" i="3"/>
  <c r="P269" i="3" s="1"/>
  <c r="O287" i="3"/>
  <c r="P287" i="3" s="1"/>
  <c r="O260" i="3"/>
  <c r="P260" i="3" s="1"/>
  <c r="O39" i="3"/>
  <c r="P39" i="3" s="1"/>
  <c r="O203" i="3"/>
  <c r="P203" i="3" s="1"/>
  <c r="O153" i="3"/>
  <c r="P153" i="3" s="1"/>
  <c r="Q15" i="3"/>
  <c r="O15" i="3"/>
  <c r="P15" i="3" s="1"/>
  <c r="O63" i="3"/>
  <c r="P63" i="3" s="1"/>
  <c r="O274" i="3"/>
  <c r="P274" i="3" s="1"/>
  <c r="O179" i="3"/>
  <c r="P179" i="3" s="1"/>
  <c r="O163" i="3"/>
  <c r="P163" i="3" s="1"/>
  <c r="O253" i="3"/>
  <c r="P253" i="3" s="1"/>
  <c r="O259" i="3"/>
  <c r="P259" i="3" s="1"/>
  <c r="O261" i="3"/>
  <c r="P261" i="3" s="1"/>
  <c r="O161" i="3"/>
  <c r="P161" i="3" s="1"/>
  <c r="O275" i="3"/>
  <c r="P275" i="3" s="1"/>
  <c r="Q130" i="3"/>
  <c r="O30" i="3"/>
  <c r="P30" i="3" s="1"/>
  <c r="O204" i="3"/>
  <c r="P204" i="3" s="1"/>
  <c r="O164" i="3"/>
  <c r="P164" i="3" s="1"/>
  <c r="O124" i="3"/>
  <c r="P124" i="3" s="1"/>
  <c r="O92" i="3"/>
  <c r="P92" i="3" s="1"/>
  <c r="Q52" i="3"/>
  <c r="O52" i="3"/>
  <c r="P52" i="3" s="1"/>
  <c r="O171" i="3"/>
  <c r="P171" i="3" s="1"/>
  <c r="O115" i="3"/>
  <c r="P115" i="3" s="1"/>
  <c r="Q67" i="3"/>
  <c r="O67" i="3"/>
  <c r="P67" i="3" s="1"/>
  <c r="O11" i="3"/>
  <c r="P11" i="3" s="1"/>
  <c r="O138" i="3"/>
  <c r="P138" i="3" s="1"/>
  <c r="O106" i="3"/>
  <c r="P106" i="3" s="1"/>
  <c r="O26" i="3"/>
  <c r="P26" i="3" s="1"/>
  <c r="Q162" i="3"/>
  <c r="Q247" i="3"/>
  <c r="Q263" i="3"/>
  <c r="Q300" i="3"/>
  <c r="Q155" i="3"/>
  <c r="Q257" i="3"/>
  <c r="Q294" i="3"/>
  <c r="Q197" i="3"/>
  <c r="Q287" i="3"/>
  <c r="Q235" i="3"/>
  <c r="Q291" i="3"/>
  <c r="Q243" i="3"/>
  <c r="Q285" i="3"/>
  <c r="Q163" i="3"/>
  <c r="Q194" i="3"/>
  <c r="Q290" i="3"/>
  <c r="Q112" i="3"/>
  <c r="Q271" i="3"/>
  <c r="Q283" i="3"/>
  <c r="Q239" i="3"/>
  <c r="Q182" i="3"/>
  <c r="Q299" i="3"/>
  <c r="Q135" i="3"/>
  <c r="Q255" i="3"/>
  <c r="Q178" i="3"/>
  <c r="Q279" i="3"/>
  <c r="Q266" i="3"/>
  <c r="Q176" i="3"/>
  <c r="Q166" i="3"/>
  <c r="Q158" i="3"/>
  <c r="Q43" i="3"/>
  <c r="Q151" i="3"/>
  <c r="Q198" i="3"/>
  <c r="Q175" i="3"/>
  <c r="Q63" i="3"/>
  <c r="Q242" i="3"/>
  <c r="Q22" i="3"/>
  <c r="Q250" i="3"/>
  <c r="Q110" i="3"/>
  <c r="Q16" i="3"/>
  <c r="Q14" i="3"/>
  <c r="Q98" i="3"/>
  <c r="Q95" i="3"/>
  <c r="Q90" i="3"/>
  <c r="Q114" i="3"/>
  <c r="Q248" i="3"/>
  <c r="Q234" i="3"/>
  <c r="Q101" i="3"/>
  <c r="Q91" i="3"/>
  <c r="Q226" i="3"/>
  <c r="Q258" i="3"/>
  <c r="Q246" i="3"/>
  <c r="Q23" i="3"/>
  <c r="Q225" i="3"/>
  <c r="Q33" i="3"/>
  <c r="Q121" i="3"/>
  <c r="Q201" i="3"/>
  <c r="Q113" i="3"/>
  <c r="Q108" i="3"/>
  <c r="Q92" i="3"/>
  <c r="Q164" i="3"/>
  <c r="Q100" i="3"/>
  <c r="Q140" i="3"/>
  <c r="Q124" i="3"/>
  <c r="Q109" i="3"/>
  <c r="Q65" i="3"/>
  <c r="Q190" i="3" l="1"/>
  <c r="Q288" i="3"/>
  <c r="Q200" i="3"/>
  <c r="Q29" i="3"/>
  <c r="Q31" i="3"/>
  <c r="Q193" i="3"/>
  <c r="Q147" i="3"/>
  <c r="Q89" i="3"/>
  <c r="Q192" i="3"/>
  <c r="Q228" i="3"/>
  <c r="Q94" i="3"/>
  <c r="Q27" i="3"/>
  <c r="Q253" i="3"/>
  <c r="Q56" i="3"/>
  <c r="Q298" i="3"/>
  <c r="Q303" i="3"/>
  <c r="Q30" i="3"/>
  <c r="Q132" i="3"/>
  <c r="Q97" i="3"/>
  <c r="Q278" i="3"/>
  <c r="Q116" i="3"/>
  <c r="Q184" i="3"/>
  <c r="Q71" i="3"/>
  <c r="Q11" i="3"/>
  <c r="Q138" i="3"/>
  <c r="Q125" i="3"/>
  <c r="Q103" i="3"/>
  <c r="Q240" i="3"/>
  <c r="Q268" i="3"/>
  <c r="Q286" i="3"/>
  <c r="Q301" i="3"/>
  <c r="Q106" i="3"/>
  <c r="Q80" i="3"/>
  <c r="Q129" i="3"/>
  <c r="Q168" i="3"/>
  <c r="Q141" i="3"/>
  <c r="Q18" i="3"/>
  <c r="Q236" i="3"/>
  <c r="Q39" i="3"/>
  <c r="Q179" i="3"/>
  <c r="Q188" i="3"/>
  <c r="Q195" i="3"/>
  <c r="Q191" i="3"/>
  <c r="Q183" i="3"/>
  <c r="Q87" i="3"/>
  <c r="Q171" i="3"/>
  <c r="Q181" i="3"/>
  <c r="Q212" i="3"/>
  <c r="Q38" i="3"/>
  <c r="Q275" i="3"/>
  <c r="Q72" i="3"/>
  <c r="Q45" i="3"/>
  <c r="Q35" i="3"/>
  <c r="Q256" i="3"/>
  <c r="Q295" i="3"/>
  <c r="Q230" i="3"/>
  <c r="Q76" i="3"/>
  <c r="Q150" i="3"/>
  <c r="Q118" i="3"/>
  <c r="Q185" i="3"/>
  <c r="Q79" i="3"/>
  <c r="Q149" i="3"/>
  <c r="Q172" i="3"/>
  <c r="Q229" i="3"/>
  <c r="Q21" i="3"/>
  <c r="Q267" i="3"/>
  <c r="Q104" i="3"/>
  <c r="Q282" i="3"/>
  <c r="Q111" i="3"/>
  <c r="Q296" i="3"/>
  <c r="Q53" i="3"/>
  <c r="Q211" i="3"/>
  <c r="Q69" i="3"/>
  <c r="Q207" i="3"/>
  <c r="Q199" i="3"/>
  <c r="Q54" i="3"/>
  <c r="Q186" i="3"/>
  <c r="Q254" i="3"/>
  <c r="Q47" i="3"/>
  <c r="Q152" i="3"/>
  <c r="Q86" i="3"/>
  <c r="Q159" i="3"/>
  <c r="Q289" i="3"/>
  <c r="Q12" i="3"/>
  <c r="Q261" i="3"/>
  <c r="Q274" i="3"/>
  <c r="Q78" i="3"/>
  <c r="Q213" i="3"/>
  <c r="Q13" i="3"/>
  <c r="Q77" i="3"/>
  <c r="Q59" i="3"/>
  <c r="Q74" i="3"/>
  <c r="Q102" i="3"/>
  <c r="Q85" i="3"/>
  <c r="Q134" i="3"/>
  <c r="Q64" i="3"/>
  <c r="Q143" i="3"/>
  <c r="Q84" i="3"/>
  <c r="Q115" i="3"/>
  <c r="Q222" i="3"/>
  <c r="Q196" i="3"/>
  <c r="Q270" i="3"/>
  <c r="Q224" i="3"/>
  <c r="Q293" i="3"/>
  <c r="Q260" i="3"/>
  <c r="Q203" i="3"/>
  <c r="Q24" i="3"/>
  <c r="Q88" i="3"/>
  <c r="Q227" i="3"/>
  <c r="Q145" i="3"/>
  <c r="Q165" i="3"/>
  <c r="Q210" i="3"/>
  <c r="Q128" i="3"/>
  <c r="Q156" i="3"/>
  <c r="Q137" i="3"/>
  <c r="Q177" i="3"/>
  <c r="Q244" i="3"/>
  <c r="Q221" i="3"/>
  <c r="Q238" i="3"/>
  <c r="Q249" i="3"/>
  <c r="Q173" i="3"/>
  <c r="Q223" i="3"/>
  <c r="Q302" i="3"/>
  <c r="Q280" i="3"/>
  <c r="Q34" i="3"/>
  <c r="Q58" i="3"/>
  <c r="Q216" i="3"/>
  <c r="Q40" i="3"/>
  <c r="Q107" i="3"/>
  <c r="Q262" i="3"/>
  <c r="Q251" i="3"/>
  <c r="Q154" i="3"/>
  <c r="Q136" i="3"/>
  <c r="Q37" i="3"/>
  <c r="Q126" i="3"/>
  <c r="Q131" i="3"/>
  <c r="Q83" i="3"/>
  <c r="Q297" i="3"/>
  <c r="Q231" i="3"/>
  <c r="Q214" i="3"/>
  <c r="Q17" i="3"/>
  <c r="Q241" i="3"/>
  <c r="Q146" i="3"/>
  <c r="Q160" i="3"/>
  <c r="Q272" i="3"/>
  <c r="Q269" i="3"/>
  <c r="Q264" i="3"/>
  <c r="Q105" i="3"/>
  <c r="Q174" i="3"/>
  <c r="Q60" i="3"/>
  <c r="Q142" i="3"/>
  <c r="Q68" i="3"/>
  <c r="Q180" i="3"/>
  <c r="Q93" i="3"/>
  <c r="Q82" i="3"/>
  <c r="Q127" i="3"/>
  <c r="Q61" i="3"/>
  <c r="Q19" i="3"/>
  <c r="Q245" i="3"/>
  <c r="Q265" i="3"/>
  <c r="Q204" i="3"/>
  <c r="Q49" i="3"/>
  <c r="Q73" i="3"/>
  <c r="Q148" i="3"/>
  <c r="Q281" i="3"/>
  <c r="Q252" i="3"/>
  <c r="Q233" i="3"/>
  <c r="Q28" i="3"/>
  <c r="Q46" i="3"/>
  <c r="Q36" i="3"/>
  <c r="Q220" i="3"/>
  <c r="Q237" i="3"/>
  <c r="Q292" i="3"/>
  <c r="Q42" i="3"/>
  <c r="Q20" i="3"/>
  <c r="Q277" i="3"/>
  <c r="Q57" i="3"/>
  <c r="Q50" i="3"/>
  <c r="Q217" i="3"/>
  <c r="Q66" i="3"/>
  <c r="Q41" i="3"/>
  <c r="O10" i="3"/>
  <c r="P10" i="3" s="1"/>
  <c r="Q161" i="3"/>
  <c r="Q25" i="3"/>
  <c r="Q81" i="3"/>
  <c r="Q284" i="3"/>
  <c r="Q153" i="3"/>
  <c r="Q26" i="3"/>
  <c r="Q276" i="3"/>
  <c r="Q44" i="3"/>
  <c r="Q209" i="3"/>
  <c r="Q10" i="3" l="1"/>
  <c r="M303" i="5"/>
  <c r="N303" i="5" s="1"/>
  <c r="M302" i="5"/>
  <c r="N302" i="5" s="1"/>
  <c r="M301" i="5"/>
  <c r="N301" i="5" s="1"/>
  <c r="M300" i="5"/>
  <c r="N300" i="5" s="1"/>
  <c r="M299" i="5"/>
  <c r="N299" i="5" s="1"/>
  <c r="M298" i="5"/>
  <c r="N298" i="5" s="1"/>
  <c r="M297" i="5"/>
  <c r="N297" i="5" s="1"/>
  <c r="M296" i="5"/>
  <c r="N296" i="5" s="1"/>
  <c r="M295" i="5"/>
  <c r="N295" i="5" s="1"/>
  <c r="M294" i="5"/>
  <c r="N294" i="5" s="1"/>
  <c r="M293" i="5"/>
  <c r="N293" i="5" s="1"/>
  <c r="M292" i="5"/>
  <c r="N292" i="5" s="1"/>
  <c r="M291" i="5"/>
  <c r="N291" i="5" s="1"/>
  <c r="M290" i="5"/>
  <c r="N290" i="5" s="1"/>
  <c r="M289" i="5"/>
  <c r="N289" i="5" s="1"/>
  <c r="M288" i="5"/>
  <c r="N288" i="5" s="1"/>
  <c r="M287" i="5"/>
  <c r="N287" i="5" s="1"/>
  <c r="M286" i="5"/>
  <c r="N286" i="5" s="1"/>
  <c r="M285" i="5"/>
  <c r="N285" i="5" s="1"/>
  <c r="M284" i="5"/>
  <c r="N284" i="5" s="1"/>
  <c r="M283" i="5"/>
  <c r="N283" i="5" s="1"/>
  <c r="M282" i="5"/>
  <c r="N282" i="5" s="1"/>
  <c r="M281" i="5"/>
  <c r="N281" i="5" s="1"/>
  <c r="M280" i="5"/>
  <c r="N280" i="5" s="1"/>
  <c r="M279" i="5"/>
  <c r="N279" i="5" s="1"/>
  <c r="M278" i="5"/>
  <c r="N278" i="5" s="1"/>
  <c r="M277" i="5"/>
  <c r="N277" i="5" s="1"/>
  <c r="M276" i="5"/>
  <c r="N276" i="5" s="1"/>
  <c r="M275" i="5"/>
  <c r="N275" i="5" s="1"/>
  <c r="M274" i="5"/>
  <c r="N274" i="5" s="1"/>
  <c r="M273" i="5"/>
  <c r="N273" i="5" s="1"/>
  <c r="M272" i="5"/>
  <c r="N272" i="5" s="1"/>
  <c r="M271" i="5"/>
  <c r="N271" i="5" s="1"/>
  <c r="M270" i="5"/>
  <c r="N270" i="5" s="1"/>
  <c r="M269" i="5"/>
  <c r="N269" i="5" s="1"/>
  <c r="M268" i="5"/>
  <c r="N268" i="5" s="1"/>
  <c r="M267" i="5"/>
  <c r="N267" i="5" s="1"/>
  <c r="M266" i="5"/>
  <c r="N266" i="5" s="1"/>
  <c r="M265" i="5"/>
  <c r="N265" i="5" s="1"/>
  <c r="M264" i="5"/>
  <c r="N264" i="5" s="1"/>
  <c r="M263" i="5"/>
  <c r="N263" i="5" s="1"/>
  <c r="M262" i="5"/>
  <c r="N262" i="5" s="1"/>
  <c r="M261" i="5"/>
  <c r="N261" i="5" s="1"/>
  <c r="M260" i="5"/>
  <c r="N260" i="5" s="1"/>
  <c r="M259" i="5"/>
  <c r="N259" i="5" s="1"/>
  <c r="M258" i="5"/>
  <c r="N258" i="5" s="1"/>
  <c r="M257" i="5"/>
  <c r="N257" i="5" s="1"/>
  <c r="M256" i="5"/>
  <c r="N256" i="5" s="1"/>
  <c r="M255" i="5"/>
  <c r="N255" i="5" s="1"/>
  <c r="M254" i="5"/>
  <c r="N254" i="5" s="1"/>
  <c r="M253" i="5"/>
  <c r="N253" i="5" s="1"/>
  <c r="M252" i="5"/>
  <c r="N252" i="5" s="1"/>
  <c r="M251" i="5"/>
  <c r="N251" i="5" s="1"/>
  <c r="M250" i="5"/>
  <c r="N250" i="5" s="1"/>
  <c r="M249" i="5"/>
  <c r="N249" i="5" s="1"/>
  <c r="M248" i="5"/>
  <c r="N248" i="5" s="1"/>
  <c r="M247" i="5"/>
  <c r="N247" i="5" s="1"/>
  <c r="M246" i="5"/>
  <c r="N246" i="5" s="1"/>
  <c r="M245" i="5"/>
  <c r="N245" i="5" s="1"/>
  <c r="M244" i="5"/>
  <c r="N244" i="5" s="1"/>
  <c r="M243" i="5"/>
  <c r="N243" i="5" s="1"/>
  <c r="M242" i="5"/>
  <c r="N242" i="5" s="1"/>
  <c r="M241" i="5"/>
  <c r="N241" i="5" s="1"/>
  <c r="M240" i="5"/>
  <c r="N240" i="5" s="1"/>
  <c r="M239" i="5"/>
  <c r="N239" i="5" s="1"/>
  <c r="M238" i="5"/>
  <c r="N238" i="5" s="1"/>
  <c r="M237" i="5"/>
  <c r="N237" i="5" s="1"/>
  <c r="M236" i="5"/>
  <c r="N236" i="5" s="1"/>
  <c r="M235" i="5"/>
  <c r="N235" i="5" s="1"/>
  <c r="M234" i="5"/>
  <c r="N234" i="5" s="1"/>
  <c r="M233" i="5"/>
  <c r="N233" i="5" s="1"/>
  <c r="M232" i="5"/>
  <c r="N232" i="5" s="1"/>
  <c r="M231" i="5"/>
  <c r="N231" i="5" s="1"/>
  <c r="M230" i="5"/>
  <c r="N230" i="5" s="1"/>
  <c r="M229" i="5"/>
  <c r="N229" i="5" s="1"/>
  <c r="M228" i="5"/>
  <c r="N228" i="5" s="1"/>
  <c r="M227" i="5"/>
  <c r="N227" i="5" s="1"/>
  <c r="M226" i="5"/>
  <c r="N226" i="5" s="1"/>
  <c r="M225" i="5"/>
  <c r="N225" i="5" s="1"/>
  <c r="M224" i="5"/>
  <c r="N224" i="5" s="1"/>
  <c r="M223" i="5"/>
  <c r="N223" i="5" s="1"/>
  <c r="M222" i="5"/>
  <c r="N222" i="5" s="1"/>
  <c r="M221" i="5"/>
  <c r="N221" i="5" s="1"/>
  <c r="M220" i="5"/>
  <c r="N220" i="5" s="1"/>
  <c r="M219" i="5"/>
  <c r="N219" i="5" s="1"/>
  <c r="M218" i="5"/>
  <c r="N218" i="5" s="1"/>
  <c r="M217" i="5"/>
  <c r="N217" i="5" s="1"/>
  <c r="M216" i="5"/>
  <c r="N216" i="5" s="1"/>
  <c r="M215" i="5"/>
  <c r="N215" i="5" s="1"/>
  <c r="M214" i="5"/>
  <c r="N214" i="5" s="1"/>
  <c r="M213" i="5"/>
  <c r="N213" i="5" s="1"/>
  <c r="M212" i="5"/>
  <c r="N212" i="5" s="1"/>
  <c r="M211" i="5"/>
  <c r="N211" i="5" s="1"/>
  <c r="M210" i="5"/>
  <c r="N210" i="5" s="1"/>
  <c r="M209" i="5"/>
  <c r="N209" i="5" s="1"/>
  <c r="M208" i="5"/>
  <c r="N208" i="5" s="1"/>
  <c r="M207" i="5"/>
  <c r="N207" i="5" s="1"/>
  <c r="M206" i="5"/>
  <c r="N206" i="5" s="1"/>
  <c r="M205" i="5"/>
  <c r="N205" i="5" s="1"/>
  <c r="M204" i="5"/>
  <c r="N204" i="5" s="1"/>
  <c r="M203" i="5"/>
  <c r="N203" i="5" s="1"/>
  <c r="M202" i="5"/>
  <c r="N202" i="5" s="1"/>
  <c r="M201" i="5"/>
  <c r="N201" i="5" s="1"/>
  <c r="M200" i="5"/>
  <c r="N200" i="5" s="1"/>
  <c r="M199" i="5"/>
  <c r="N199" i="5" s="1"/>
  <c r="M198" i="5"/>
  <c r="N198" i="5" s="1"/>
  <c r="M197" i="5"/>
  <c r="N197" i="5" s="1"/>
  <c r="M196" i="5"/>
  <c r="N196" i="5" s="1"/>
  <c r="M195" i="5"/>
  <c r="N195" i="5" s="1"/>
  <c r="M194" i="5"/>
  <c r="N194" i="5" s="1"/>
  <c r="M193" i="5"/>
  <c r="N193" i="5" s="1"/>
  <c r="M192" i="5"/>
  <c r="N192" i="5" s="1"/>
  <c r="M191" i="5"/>
  <c r="N191" i="5" s="1"/>
  <c r="M190" i="5"/>
  <c r="N190" i="5" s="1"/>
  <c r="M189" i="5"/>
  <c r="N189" i="5" s="1"/>
  <c r="M188" i="5"/>
  <c r="N188" i="5" s="1"/>
  <c r="M187" i="5"/>
  <c r="N187" i="5" s="1"/>
  <c r="M186" i="5"/>
  <c r="N186" i="5" s="1"/>
  <c r="M185" i="5"/>
  <c r="N185" i="5" s="1"/>
  <c r="M184" i="5"/>
  <c r="N184" i="5" s="1"/>
  <c r="M183" i="5"/>
  <c r="N183" i="5" s="1"/>
  <c r="M182" i="5"/>
  <c r="N182" i="5" s="1"/>
  <c r="M181" i="5"/>
  <c r="N181" i="5" s="1"/>
  <c r="M180" i="5"/>
  <c r="N180" i="5" s="1"/>
  <c r="M179" i="5"/>
  <c r="N179" i="5" s="1"/>
  <c r="M178" i="5"/>
  <c r="N178" i="5" s="1"/>
  <c r="M177" i="5"/>
  <c r="N177" i="5" s="1"/>
  <c r="M176" i="5"/>
  <c r="N176" i="5" s="1"/>
  <c r="M175" i="5"/>
  <c r="N175" i="5" s="1"/>
  <c r="M174" i="5"/>
  <c r="N174" i="5" s="1"/>
  <c r="M173" i="5"/>
  <c r="N173" i="5" s="1"/>
  <c r="M172" i="5"/>
  <c r="N172" i="5" s="1"/>
  <c r="M171" i="5"/>
  <c r="N171" i="5" s="1"/>
  <c r="M170" i="5"/>
  <c r="N170" i="5" s="1"/>
  <c r="M169" i="5"/>
  <c r="N169" i="5" s="1"/>
  <c r="M168" i="5"/>
  <c r="N168" i="5" s="1"/>
  <c r="M167" i="5"/>
  <c r="N167" i="5" s="1"/>
  <c r="M166" i="5"/>
  <c r="N166" i="5" s="1"/>
  <c r="M165" i="5"/>
  <c r="N165" i="5" s="1"/>
  <c r="M164" i="5"/>
  <c r="N164" i="5" s="1"/>
  <c r="M163" i="5"/>
  <c r="N163" i="5" s="1"/>
  <c r="M162" i="5"/>
  <c r="N162" i="5" s="1"/>
  <c r="M161" i="5"/>
  <c r="N161" i="5" s="1"/>
  <c r="M160" i="5"/>
  <c r="N160" i="5" s="1"/>
  <c r="M159" i="5"/>
  <c r="N159" i="5" s="1"/>
  <c r="M158" i="5"/>
  <c r="N158" i="5" s="1"/>
  <c r="M157" i="5"/>
  <c r="N157" i="5" s="1"/>
  <c r="M156" i="5"/>
  <c r="N156" i="5" s="1"/>
  <c r="M155" i="5"/>
  <c r="N155" i="5" s="1"/>
  <c r="M154" i="5"/>
  <c r="N154" i="5" s="1"/>
  <c r="M153" i="5"/>
  <c r="N153" i="5" s="1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M145" i="5"/>
  <c r="N145" i="5" s="1"/>
  <c r="M144" i="5"/>
  <c r="N144" i="5" s="1"/>
  <c r="M143" i="5"/>
  <c r="N143" i="5" s="1"/>
  <c r="M142" i="5"/>
  <c r="N142" i="5" s="1"/>
  <c r="M141" i="5"/>
  <c r="N141" i="5" s="1"/>
  <c r="M140" i="5"/>
  <c r="N140" i="5" s="1"/>
  <c r="M139" i="5"/>
  <c r="N139" i="5" s="1"/>
  <c r="M138" i="5"/>
  <c r="N138" i="5" s="1"/>
  <c r="M137" i="5"/>
  <c r="N137" i="5" s="1"/>
  <c r="M136" i="5"/>
  <c r="N136" i="5" s="1"/>
  <c r="M135" i="5"/>
  <c r="N135" i="5" s="1"/>
  <c r="M134" i="5"/>
  <c r="N134" i="5" s="1"/>
  <c r="M133" i="5"/>
  <c r="N133" i="5" s="1"/>
  <c r="M132" i="5"/>
  <c r="N132" i="5" s="1"/>
  <c r="M131" i="5"/>
  <c r="N131" i="5" s="1"/>
  <c r="M130" i="5"/>
  <c r="N130" i="5" s="1"/>
  <c r="M129" i="5"/>
  <c r="N129" i="5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M119" i="5"/>
  <c r="N119" i="5" s="1"/>
  <c r="M118" i="5"/>
  <c r="N118" i="5" s="1"/>
  <c r="M117" i="5"/>
  <c r="N117" i="5" s="1"/>
  <c r="M116" i="5"/>
  <c r="N116" i="5" s="1"/>
  <c r="M115" i="5"/>
  <c r="N115" i="5" s="1"/>
  <c r="M114" i="5"/>
  <c r="N114" i="5" s="1"/>
  <c r="M113" i="5"/>
  <c r="N113" i="5" s="1"/>
  <c r="M112" i="5"/>
  <c r="N112" i="5" s="1"/>
  <c r="M111" i="5"/>
  <c r="N111" i="5" s="1"/>
  <c r="M110" i="5"/>
  <c r="N110" i="5" s="1"/>
  <c r="M109" i="5"/>
  <c r="N109" i="5" s="1"/>
  <c r="M108" i="5"/>
  <c r="N108" i="5" s="1"/>
  <c r="M107" i="5"/>
  <c r="N107" i="5" s="1"/>
  <c r="M106" i="5"/>
  <c r="N106" i="5" s="1"/>
  <c r="M105" i="5"/>
  <c r="N105" i="5" s="1"/>
  <c r="M104" i="5"/>
  <c r="N104" i="5" s="1"/>
  <c r="M103" i="5"/>
  <c r="N103" i="5" s="1"/>
  <c r="M102" i="5"/>
  <c r="N102" i="5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N12" i="5" s="1"/>
  <c r="M11" i="5"/>
  <c r="N11" i="5" s="1"/>
  <c r="L10" i="5"/>
  <c r="M10" i="5" l="1"/>
  <c r="N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tc={478D7F85-895D-4F81-82E9-049E421ADECD}</author>
    <author>tc={23209493-83F0-4FCB-A5F1-E52519F02EAB}</author>
    <author>tc={DC07C2B0-6C4B-4213-9704-EE1657B23AAA}</author>
  </authors>
  <commentList>
    <comment ref="E9" authorId="0" shapeId="0" xr:uid="{478D7F85-895D-4F81-82E9-049E421ADECD}">
      <text>
        <t>[Kommenttiketju]
Excel-versiosi avulla voit lukea tämän kommenttiketjun, mutta siihen tehdyt muutokset poistetaan, jos tiedosto avataan uudemmassa Excel-versiossa. Lisätietoja: https://go.microsoft.com/fwlink/?linkid=870924
Kommentti:
    Kolumn D = E+F+G. Dvs. kolumn E visar statsandelen för kommunal basservice, utan social- och hälsovårdsreformens inverkan.</t>
      </text>
    </comment>
    <comment ref="F9" authorId="1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Förändringsbegränsningen är på plus om det från kommunen till välfärdsområdet överförs mer inkomster än utgifter, och på minus om det är tvärtom. 60 % av skillnaden beaktas i förändringsbegränsningens summa och 40 % hör till kommunens ansvar.</t>
      </text>
    </comment>
    <comment ref="G9" authorId="2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 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tc={D98767FC-3E07-454E-9425-5F6E12771F2B}</author>
    <author>tc={10BF9A63-7B89-44CE-AE2D-834B286B9C2B}</author>
    <author>tc={67020B8C-300E-46C5-B0CD-BFA43080EF09}</author>
  </authors>
  <commentList>
    <comment ref="E9" authorId="0" shapeId="0" xr:uid="{D98767FC-3E07-454E-9425-5F6E12771F2B}">
      <text>
        <t>[Kommenttiketju]
Excel-versiosi avulla voit lukea tämän kommenttiketjun, mutta siihen tehdyt muutokset poistetaan, jos tiedosto avataan uudemmassa Excel-versiossa. Lisätietoja: https://go.microsoft.com/fwlink/?linkid=870924
Kommentti:
    Kolumn D = E+F+G. Dvs. kolumn E visar statsandelen för kommunal basservice, utan social- och hälsovårdsreformens inverkan.</t>
      </text>
    </comment>
    <comment ref="F9" authorId="1" shapeId="0" xr:uid="{10BF9A63-7B89-44CE-AE2D-834B286B9C2B}">
      <text>
        <t>[Kommenttiketju]
Excel-versiosi avulla voit lukea tämän kommenttiketjun, mutta siihen tehdyt muutokset poistetaan, jos tiedosto avataan uudemmassa Excel-versiossa. Lisätietoja: https://go.microsoft.com/fwlink/?linkid=870924
Kommentti:
    Förändringsbegränsningen är på plus om det från kommunen till välfärdsområdet överförs mer inkomster än utgifter, och på minus om det är tvärtom. 60 % av skillnaden beaktas i förändringsbegränsningens summa och 40 % hör till kommunens ansvar.</t>
      </text>
    </comment>
    <comment ref="G9" authorId="2" shapeId="0" xr:uid="{67020B8C-300E-46C5-B0CD-BFA43080EF09}">
      <text>
        <t>[Kommenttiketju]
Excel-versiosi avulla voit lukea tämän kommenttiketjun, mutta siihen tehdyt muutokset poistetaan, jos tiedosto avataan uudemmassa Excel-versiossa. Lisätietoja: https://go.microsoft.com/fwlink/?linkid=870924
Kommentti:
    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 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tc={892A3067-0989-4F89-8121-E3A76E2E9767}</author>
  </authors>
  <commentList>
    <comment ref="I9" authorId="0" shapeId="0" xr:uid="{892A3067-0989-4F89-8121-E3A76E2E9767}">
      <text>
        <t>[Kommenttiketju]
Excel-versiosi avulla voit lukea tämän kommenttiketjun, mutta siihen tehdyt muutokset poistetaan, jos tiedosto avataan uudemmassa Excel-versiossa. Lisätietoja: https://go.microsoft.com/fwlink/?linkid=870924
Kommentti:
    Talousarviotietoja ei tarkistettu.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tc={F8371B41-1C28-47E1-B217-53FB2C61ABD4}</author>
    <author>tc={3D455193-D5F5-45BA-A7B4-C4D7E8410D34}</author>
    <author>tc={5262FB60-BED7-428C-888B-AAF5911C1646}</author>
    <author>tc={2721B667-42C2-4A98-BFB0-D42E7EF66B18}</author>
    <author>tc={A5554011-A01D-4486-9C61-3EA88D8C4595}</author>
    <author>tc={BAC40FFB-85D2-4EB3-A3BD-91CFA126F028}</author>
    <author>tc={213462D6-DA4E-46DC-B681-272CAC0F3621}</author>
  </authors>
  <commentList>
    <comment ref="J9" authorId="0" shapeId="0" xr:uid="{F8371B41-1C28-47E1-B217-53FB2C61ABD4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3D455193-D5F5-45BA-A7B4-C4D7E8410D3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5262FB60-BED7-428C-888B-AAF5911C1646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2721B667-42C2-4A98-BFB0-D42E7EF66B18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A5554011-A01D-4486-9C61-3EA88D8C4595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Kuntaliiton valtionosuuslaskurissa ja VM:n yksityiskohtaisessa laskelmassa.</t>
      </text>
    </comment>
    <comment ref="Q9" authorId="5" shapeId="0" xr:uid="{BAC40FFB-85D2-4EB3-A3BD-91CFA126F028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213462D6-DA4E-46DC-B681-272CAC0F3621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Statsandelsprocent = summan i I-kolumnen i förhållande till de kalkylerade kostnaderna i F-kolumnen.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Sättet att beräkna tilläggsdelarna för fjärrorter har förnyats och beloppet som delas ut har minskat.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Hälso- och välfärdskoefficienten är ett nytt statsandelskriterium som tillämpas för första gången 2023. Koefficienten som används vid beräkningen av eurobeloppet finns i FM:s originaltabell. Läs mer på THL:s och Kommunförbundets webbplatser.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Också befolkningsökning är ett nytt statsandelskriterium 2023. Se närmare grunder för beräkning på FM:s webbplats.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Innehåller ett stort antal kalkyleringsfaktorer i syfte att balansera förhållandet mellan kommun och stat. Finansieringsandelen för det grundläggande utkomststödet utgör ungefär hälften av minskningarna. Alla delfaktorer finns i FM:s tabell.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Förändringsbegränsningen är på plus om det från kommunen till välfärdsområdet överförs mer inkomster än utgifter, och på minus om det är tvärtom. 60 % av skillnaden beaktas i förändringsbegränsningens summa och 40 % hör till kommunens ansvar.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>
      </text>
    </comment>
  </commentList>
</comments>
</file>

<file path=xl/sharedStrings.xml><?xml version="1.0" encoding="utf-8"?>
<sst xmlns="http://schemas.openxmlformats.org/spreadsheetml/2006/main" count="3232" uniqueCount="579">
  <si>
    <t>Materialets namn: Kommunernas statsandelar 2023</t>
  </si>
  <si>
    <t>Kontaktperson: Olli Riikonen, tfn 050 477 5619, olli.riikonen@kommunforbundet.fi Twitter: @RiikosenOlli</t>
  </si>
  <si>
    <t xml:space="preserve">Användarvillkor: </t>
  </si>
  <si>
    <t>Du kan</t>
  </si>
  <si>
    <t>Dela </t>
  </si>
  <si>
    <t>kopiera materialet och sprida det vidare i vilket medium och format som helst</t>
  </si>
  <si>
    <t>Ändra</t>
  </si>
  <si>
    <t>remixa och redigera materialet och utifrån det skapa nytt material</t>
  </si>
  <si>
    <t>i vilket syfte som helst, även kommersiellt.</t>
  </si>
  <si>
    <t>Kommunernas statsandelar och ersättningar för förlorade skatteinkomster 2023, sammandrag</t>
  </si>
  <si>
    <t>Kommunernas statsandelar och ersättningar för förlorade skatteinkomster 2022, sammandrag</t>
  </si>
  <si>
    <t>Källor:</t>
  </si>
  <si>
    <t>Kalkylinformation om statsandelen för kommunal basservice 2022, FM/KRA 8.7.2022</t>
  </si>
  <si>
    <t>Kalkylen på FM:s webbplats innehåller en detaljerad specifikation av statsandelarna för kommunal basservice</t>
  </si>
  <si>
    <t>Obs! Om du använder UBS:s tjänst, bläddra tillräckligt långt neråt för att hitta uppgifter om kommunerna.</t>
  </si>
  <si>
    <t>Ändringskalkyler Kommunförbundet/OR</t>
  </si>
  <si>
    <t>Obs! Hemkommunsersättningarna finns på en separat flik</t>
  </si>
  <si>
    <t>Numret i kolumnrubriken hänvisar till bokföringskontot.</t>
  </si>
  <si>
    <t>Kommunnr</t>
  </si>
  <si>
    <t>Kommun</t>
  </si>
  <si>
    <t>Invånarantal 31.12.2021</t>
  </si>
  <si>
    <t>Statsandelen för kommunal basservice sammanlagt (D+H)</t>
  </si>
  <si>
    <t>Förändring i statsandelarna sammanlagt 2022–23, €</t>
  </si>
  <si>
    <t>Förändring sammanlagt, %</t>
  </si>
  <si>
    <t>Förändring sammanlagt €/inv.</t>
  </si>
  <si>
    <t>Förändring i statsandelen för kommunal basservice, %</t>
  </si>
  <si>
    <t>Förändring i ers. för förlorade skatteinkomster (inkl. återkrav av skatteuppskov), %</t>
  </si>
  <si>
    <t>5501 Statsandel för kommunal basservice (exkl. utjämningar)</t>
  </si>
  <si>
    <t>5502 Utjämning av statsandelar på basis av skatteinkomster</t>
  </si>
  <si>
    <t>Statsandelen för kommunal basservice sammanlagt (D+E)</t>
  </si>
  <si>
    <t xml:space="preserve">5701 Statsandel för undervisnings- och kulturverksamhet </t>
  </si>
  <si>
    <t>5890 Ersättning för förlorade skatteinkomster               (inkl. återkrav av skatteuppskov )</t>
  </si>
  <si>
    <t>Statsandelar sammanlagt</t>
  </si>
  <si>
    <t>Statsandelar, €/inv.</t>
  </si>
  <si>
    <t>SAMMANLAGT</t>
  </si>
  <si>
    <t>Alajärvi</t>
  </si>
  <si>
    <t>Alavieska</t>
  </si>
  <si>
    <t>Asikkala</t>
  </si>
  <si>
    <t>Askola</t>
  </si>
  <si>
    <t>Aura</t>
  </si>
  <si>
    <t>Enonkoski</t>
  </si>
  <si>
    <t>Eura</t>
  </si>
  <si>
    <t>Evijärvi</t>
  </si>
  <si>
    <t>Forssa</t>
  </si>
  <si>
    <t>Haapajärvi</t>
  </si>
  <si>
    <t>Haapavesi</t>
  </si>
  <si>
    <t>Hankasalmi</t>
  </si>
  <si>
    <t>Harjavalta</t>
  </si>
  <si>
    <t>Hattula</t>
  </si>
  <si>
    <t>Hausjärvi</t>
  </si>
  <si>
    <t>Heinävesi</t>
  </si>
  <si>
    <t>Hirvensalmi</t>
  </si>
  <si>
    <t>Hollola</t>
  </si>
  <si>
    <t>Humppila</t>
  </si>
  <si>
    <t>Hyrynsalmi</t>
  </si>
  <si>
    <t>Heinola</t>
  </si>
  <si>
    <t>Imatra</t>
  </si>
  <si>
    <t>Janakkala</t>
  </si>
  <si>
    <t>Joensuu</t>
  </si>
  <si>
    <t>Joutsa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</si>
  <si>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</si>
  <si>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</si>
  <si>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</si>
  <si>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</si>
  <si>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</si>
  <si>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</si>
  <si>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</si>
  <si>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</si>
  <si>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</si>
  <si>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</si>
  <si>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</si>
  <si>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</si>
  <si>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</si>
  <si>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</si>
  <si>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</si>
  <si>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</si>
  <si>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</si>
  <si>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</si>
  <si>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Keminmaa</t>
  </si>
  <si>
    <t>Kempele</t>
  </si>
  <si>
    <t>Kihniö</t>
  </si>
  <si>
    <t>Kinnula</t>
  </si>
  <si>
    <t>Kittilä</t>
  </si>
  <si>
    <t>Kiuruvesi</t>
  </si>
  <si>
    <t>Kivijärvi</t>
  </si>
  <si>
    <t>Kolari</t>
  </si>
  <si>
    <t>Konnevesi</t>
  </si>
  <si>
    <t>Korsnäs</t>
  </si>
  <si>
    <t>Kotka</t>
  </si>
  <si>
    <t>Kouvola</t>
  </si>
  <si>
    <t>Kuhmo</t>
  </si>
  <si>
    <t>Kuopio</t>
  </si>
  <si>
    <t>Kuortane</t>
  </si>
  <si>
    <t>Kurikka</t>
  </si>
  <si>
    <t>Kuusamo</t>
  </si>
  <si>
    <t>Outokumpu</t>
  </si>
  <si>
    <t>Kyyjärvi</t>
  </si>
  <si>
    <t>Kärkölä</t>
  </si>
  <si>
    <t>Kärsämäki</t>
  </si>
  <si>
    <t>Kemijärvi</t>
  </si>
  <si>
    <t>Lapinlahti</t>
  </si>
  <si>
    <t>Lappajärvi</t>
  </si>
  <si>
    <t>Lemi</t>
  </si>
  <si>
    <t>Lempäälä</t>
  </si>
  <si>
    <t>Leppävirta</t>
  </si>
  <si>
    <t>Lestijärvi</t>
  </si>
  <si>
    <t>Lieksa</t>
  </si>
  <si>
    <t>Loimaa</t>
  </si>
  <si>
    <t>Loppi</t>
  </si>
  <si>
    <t>Luhanka</t>
  </si>
  <si>
    <t>Lumijoki</t>
  </si>
  <si>
    <t>Luumäki</t>
  </si>
  <si>
    <t>Masku</t>
  </si>
  <si>
    <t>Merijärvi</t>
  </si>
  <si>
    <t>Miehikkälä</t>
  </si>
  <si>
    <t>Muhos</t>
  </si>
  <si>
    <t>Multia</t>
  </si>
  <si>
    <t>Muonio</t>
  </si>
  <si>
    <t>Muurame</t>
  </si>
  <si>
    <t>Mäntsälä</t>
  </si>
  <si>
    <t>Mäntyharju</t>
  </si>
  <si>
    <t>Mänttä-Vilppula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</si>
  <si>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</si>
  <si>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</si>
  <si>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</si>
  <si>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</si>
  <si>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</si>
  <si>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</si>
  <si>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</si>
  <si>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</si>
  <si>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</si>
  <si>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Padasjoki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</si>
  <si>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</si>
  <si>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</si>
  <si>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</si>
  <si>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</si>
  <si>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</si>
  <si>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</si>
  <si>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</si>
  <si>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</si>
  <si>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</si>
  <si>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Pedersöre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</si>
  <si>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</si>
  <si>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</si>
  <si>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</si>
  <si>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</si>
  <si>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</si>
  <si>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</si>
  <si>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</si>
  <si>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</si>
  <si>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</si>
  <si>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</si>
  <si>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</si>
  <si>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</si>
  <si>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</si>
  <si>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</si>
  <si>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</si>
  <si>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</si>
  <si>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</si>
  <si>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</si>
  <si>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</si>
  <si>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</si>
  <si>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</si>
  <si>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</si>
  <si>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</si>
  <si>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</si>
  <si>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</si>
  <si>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</si>
  <si>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</si>
  <si>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</si>
  <si>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</si>
  <si>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</si>
  <si>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</si>
  <si>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</si>
  <si>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</si>
  <si>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</si>
  <si>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</si>
  <si>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</si>
  <si>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</si>
  <si>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</si>
  <si>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</si>
  <si>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</si>
  <si>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</si>
  <si>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</si>
  <si>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</si>
  <si>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</si>
  <si>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</si>
  <si>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</si>
  <si>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</si>
  <si>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</si>
  <si>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</si>
  <si>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</si>
  <si>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</si>
  <si>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</si>
  <si>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</si>
  <si>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</si>
  <si>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</si>
  <si>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</si>
  <si>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</si>
  <si>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</si>
  <si>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</si>
  <si>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</si>
  <si>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</si>
  <si>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</si>
  <si>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</si>
  <si>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</si>
  <si>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Valkeakoski</t>
  </si>
  <si>
    <t>Varkaus</t>
  </si>
  <si>
    <t>Vesanto</t>
  </si>
  <si>
    <t>Vesilahti</t>
  </si>
  <si>
    <t>Vieremä</t>
  </si>
  <si>
    <t>Viitasaari</t>
  </si>
  <si>
    <t>Ylivieska</t>
  </si>
  <si>
    <t>Ylöjärvi</t>
  </si>
  <si>
    <t>Ypäjä</t>
  </si>
  <si>
    <t>Äänekoski</t>
  </si>
  <si>
    <t>Inkomster av och utgifter för hemkommunsersättningar 2023</t>
  </si>
  <si>
    <t>Inkomster av och utgifter för hemkommunsersättningar 2022</t>
  </si>
  <si>
    <t>Källa: FM/KRA 8.7.2022</t>
  </si>
  <si>
    <t>Källa: FM/KRA 30.12.2021</t>
  </si>
  <si>
    <t>Statsandelen för kommunal basservice 2023</t>
  </si>
  <si>
    <t>Statsandelsbeslut och kalkyler i anslutning till dem - Finansministeriet (vm.fi)</t>
  </si>
  <si>
    <t>Tabellen visar utvalda kalkyleringsfaktorer som inverkar på statsandelen för kommunal basservice. En heltäckande specifikation av alla kalkyleringsfaktorer finns på FM:s webbplats.</t>
  </si>
  <si>
    <t>Obs! 1) Tabellen innehåller dolda kolumner</t>
  </si>
  <si>
    <t>Obs! 2) I tabellen ingår INTE statsandelen för undervisnings- och kulturverksamhet, endast FM:s statsandelsfinansiering</t>
  </si>
  <si>
    <t>TILLÄGGSDELAR</t>
  </si>
  <si>
    <t>ÖVRIGA ÖKNINGAR OCH MINSKNINGAR</t>
  </si>
  <si>
    <t>Kalkylerade kostnader sammanlagt</t>
  </si>
  <si>
    <t>Kommunens egen statsandels-%</t>
  </si>
  <si>
    <t>Statsandelen före utjämningen av statsandelar på basis av skatteinkomster</t>
  </si>
  <si>
    <t>Utjämning av statsandelar på basis av skatteinkomster</t>
  </si>
  <si>
    <t xml:space="preserve">Statsandelen för kommunal basservice </t>
  </si>
  <si>
    <t>Ers. för förlorade skatteinkomster pga. ändringar i skattegrunderna</t>
  </si>
  <si>
    <t>Ikärakenne, laskennallinen kustannus</t>
  </si>
  <si>
    <t xml:space="preserve">Muut laskennalliset kustannukset </t>
  </si>
  <si>
    <t>Omarahoitus-osuus, €/as</t>
  </si>
  <si>
    <t>Omarahoitusosuus, €</t>
  </si>
  <si>
    <t xml:space="preserve">Kolumnernas ordning skiljer sig från FM:s tabell när det gäller förändringsbegränsningen och utjämningen av systemändringen: först (från vänster till höger) förändringsbegränsningen och sedan utjämningen av systemändringen. </t>
  </si>
  <si>
    <t>Kommunförbundets statsandelsräknare ger en god uppfattning om olika kalkyleringsfaktorers inverkan.</t>
  </si>
  <si>
    <t xml:space="preserve">Hemkommunsersättningarna för förskoleundervisning och grundläggande utbildning i samband med betalningen av </t>
  </si>
  <si>
    <t>kommunernas statsandelar avskiljs från statsandelsredovisningarna. Inkomsterna av hemkommunsersättningar bokförs</t>
  </si>
  <si>
    <t>som försäljningsintäkter och utgifterna som köp av kundservice.</t>
  </si>
  <si>
    <t>Hemkommuns-ersättningar, inkomster</t>
  </si>
  <si>
    <t>Hemkommuns-ersättningar, utgifter</t>
  </si>
  <si>
    <t>Hemkommuns-ersättningar, netto</t>
  </si>
  <si>
    <t>Statsandel och hemkommuns-ersättningar sammanlagt</t>
  </si>
  <si>
    <t>Statsandelar sammanlagt (I+J+K)</t>
  </si>
  <si>
    <t>Statsandelar sammanlagt €/inv.</t>
  </si>
  <si>
    <t>2023 års utjämning av systemändringen i samband med vårdreformen</t>
  </si>
  <si>
    <t>Invånar-antal 31.12.2021</t>
  </si>
  <si>
    <t>Invånar-antal 31.12.2020</t>
  </si>
  <si>
    <t>Förändrings-begränsning i samband med vårdreformen</t>
  </si>
  <si>
    <t>Statsandelen efter självfinansierings-andelen (mellanresultat)</t>
  </si>
  <si>
    <t>Samernas hembygds-område</t>
  </si>
  <si>
    <t xml:space="preserve">Självförsörjnings-grad i fråga om arbetsplatser </t>
  </si>
  <si>
    <t xml:space="preserve">Hälso- och välfärds-koefficient </t>
  </si>
  <si>
    <t>Befolknings-ökning</t>
  </si>
  <si>
    <t>Alavo</t>
  </si>
  <si>
    <t>Ackas</t>
  </si>
  <si>
    <t>Enontekis</t>
  </si>
  <si>
    <t>Esbo</t>
  </si>
  <si>
    <t>Euraåminne</t>
  </si>
  <si>
    <t>Karlö</t>
  </si>
  <si>
    <t>Halso</t>
  </si>
  <si>
    <t>Fredrikshamn</t>
  </si>
  <si>
    <t>Hangö</t>
  </si>
  <si>
    <t>Gustav Adolfs</t>
  </si>
  <si>
    <t>Helsingfors</t>
  </si>
  <si>
    <t>Vanda</t>
  </si>
  <si>
    <t>Vittis</t>
  </si>
  <si>
    <t>Hyvinge</t>
  </si>
  <si>
    <t>Tavastkyro</t>
  </si>
  <si>
    <t>Tavastehus</t>
  </si>
  <si>
    <t>Ijo</t>
  </si>
  <si>
    <t>Idensalmi</t>
  </si>
  <si>
    <t>Iits</t>
  </si>
  <si>
    <t>Ikalis</t>
  </si>
  <si>
    <t>Ilmola</t>
  </si>
  <si>
    <t>Ilomants</t>
  </si>
  <si>
    <t>Enare</t>
  </si>
  <si>
    <t>Ingå</t>
  </si>
  <si>
    <t>Storå</t>
  </si>
  <si>
    <t>Storkyro</t>
  </si>
  <si>
    <t>Jockis</t>
  </si>
  <si>
    <t>Jorois</t>
  </si>
  <si>
    <t>Juga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</si>
  <si>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</si>
  <si>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</si>
  <si>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</si>
  <si>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</si>
  <si>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</si>
  <si>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</si>
  <si>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</si>
  <si>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</si>
  <si>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</si>
  <si>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Keuru</t>
  </si>
  <si>
    <t>Kyrkslätt</t>
  </si>
  <si>
    <t>Kides</t>
  </si>
  <si>
    <t>Kumo</t>
  </si>
  <si>
    <t>Karleby</t>
  </si>
  <si>
    <t>Kontiolax</t>
  </si>
  <si>
    <t>Koski Åbo l.</t>
  </si>
  <si>
    <t>Kristinestad</t>
  </si>
  <si>
    <t>Kronoby</t>
  </si>
  <si>
    <t>Kuhmois</t>
  </si>
  <si>
    <t>Gustavs</t>
  </si>
  <si>
    <t>Kimitoön</t>
  </si>
  <si>
    <t>Lahtis</t>
  </si>
  <si>
    <t>Laihela</t>
  </si>
  <si>
    <t>Letala</t>
  </si>
  <si>
    <t>Villmanstrand</t>
  </si>
  <si>
    <t>Lappträsk</t>
  </si>
  <si>
    <t>Lappo</t>
  </si>
  <si>
    <t>Laukas</t>
  </si>
  <si>
    <t>Lundo</t>
  </si>
  <si>
    <t>Limingo</t>
  </si>
  <si>
    <t>Libelits</t>
  </si>
  <si>
    <t>Lovisa</t>
  </si>
  <si>
    <t>Larsmo</t>
  </si>
  <si>
    <t>Lojo</t>
  </si>
  <si>
    <t>Pargas</t>
  </si>
  <si>
    <t>Malax</t>
  </si>
  <si>
    <t>S:t Mårtens</t>
  </si>
  <si>
    <t>Sastmola</t>
  </si>
  <si>
    <t>S:t Michel</t>
  </si>
  <si>
    <t>Korsholm</t>
  </si>
  <si>
    <t>Virmo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</si>
  <si>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</si>
  <si>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</si>
  <si>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</si>
  <si>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</si>
  <si>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</si>
  <si>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</si>
  <si>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</si>
  <si>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</si>
  <si>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</si>
  <si>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</si>
  <si>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</si>
  <si>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</si>
  <si>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</si>
  <si>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</si>
  <si>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</si>
  <si>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</si>
  <si>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Ruokolax</t>
  </si>
  <si>
    <t>Raseborg</t>
  </si>
  <si>
    <t>Sagu</t>
  </si>
  <si>
    <t>Nyslott</t>
  </si>
  <si>
    <t>Siikais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</si>
  <si>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</si>
  <si>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</si>
  <si>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</si>
  <si>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</si>
  <si>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</si>
  <si>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</si>
  <si>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</si>
  <si>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</si>
  <si>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</si>
  <si>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</si>
  <si>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</si>
  <si>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</si>
  <si>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Vemo</t>
  </si>
  <si>
    <t>Vetil</t>
  </si>
  <si>
    <t>Vichtis</t>
  </si>
  <si>
    <t>Vindala</t>
  </si>
  <si>
    <t>Vederlax</t>
  </si>
  <si>
    <t>Virdois</t>
  </si>
  <si>
    <t>Vörå</t>
  </si>
  <si>
    <t>Övertorneå</t>
  </si>
  <si>
    <t>Etseri</t>
  </si>
  <si>
    <t>Statsandel FM, sammanlagt</t>
  </si>
  <si>
    <r>
      <t xml:space="preserve">Statsandelen för basservice </t>
    </r>
    <r>
      <rPr>
        <i/>
        <u/>
        <sz val="9"/>
        <rFont val="Arial Narrow"/>
        <family val="2"/>
      </rPr>
      <t xml:space="preserve">exkl. utjämning </t>
    </r>
    <r>
      <rPr>
        <i/>
        <u/>
        <sz val="9"/>
        <color rgb="FFFF0000"/>
        <rFont val="Arial Narrow"/>
        <family val="2"/>
      </rPr>
      <t>och social- och hälsovårdsposter</t>
    </r>
    <r>
      <rPr>
        <i/>
        <sz val="9"/>
        <rFont val="Arial Narrow"/>
        <family val="2"/>
      </rPr>
      <t>, dvs. förändringsbegränsning och övergångsutjämning</t>
    </r>
  </si>
  <si>
    <t>Fjärrort</t>
  </si>
  <si>
    <t xml:space="preserve">Minskningar sammanlagt </t>
  </si>
  <si>
    <t xml:space="preserve">5701 Statsandelen för undervisnings- och kulturverksamhet </t>
  </si>
  <si>
    <t xml:space="preserve">5890            Ersättning för förlorade skatteinkomster        </t>
  </si>
  <si>
    <t>5502      Utjämningen av statsandelar på basis av skatteinkomster</t>
  </si>
  <si>
    <t>5501             Statsandelen för basservice exkl. utjämning (inkl. social- och hälsovårdsposter, dvs. förändrings-begränsning och övergångsutjämning)</t>
  </si>
  <si>
    <t>April 2022</t>
  </si>
  <si>
    <t>Förändring, %</t>
  </si>
  <si>
    <t>Kostnader som överförs (BSP21+BU22)</t>
  </si>
  <si>
    <t>Kostnader som överförs (BS21+BU22)</t>
  </si>
  <si>
    <t xml:space="preserve">Kommunernas kostnader för social- och hälsovården samt räddningsväsendet baserar sig på kommunspecifik information som kommunerna rapporterat. </t>
  </si>
  <si>
    <t>Hela landet</t>
  </si>
  <si>
    <t>BS 2021</t>
  </si>
  <si>
    <t>BU 2022</t>
  </si>
  <si>
    <t>Räddning</t>
  </si>
  <si>
    <t>Sammanlagt</t>
  </si>
  <si>
    <t>September 2022</t>
  </si>
  <si>
    <t>Landskaps-nr</t>
  </si>
  <si>
    <t>September</t>
  </si>
  <si>
    <t>Statsandelarna för undervisnings- och kulturverksamhet år 2023, enligt UBS 20.12.2022</t>
  </si>
  <si>
    <t>Statsandelarna för undervisnings- och kulturverksamhet år 2022, UBS 20.12.2022</t>
  </si>
  <si>
    <t>Alavus</t>
  </si>
  <si>
    <t>Akaa</t>
  </si>
  <si>
    <t>Enontekiö</t>
  </si>
  <si>
    <t>Espoo</t>
  </si>
  <si>
    <t>Eurajoki</t>
  </si>
  <si>
    <t>Hailuoto</t>
  </si>
  <si>
    <t>Halsua</t>
  </si>
  <si>
    <t>Hamina</t>
  </si>
  <si>
    <t>Hanko</t>
  </si>
  <si>
    <t>Hartola</t>
  </si>
  <si>
    <t>Helsinki</t>
  </si>
  <si>
    <t>Vantaa</t>
  </si>
  <si>
    <t>Huittinen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</si>
  <si>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</si>
  <si>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</si>
  <si>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</si>
  <si>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</si>
  <si>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</si>
  <si>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</si>
  <si>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</si>
  <si>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</si>
  <si>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</si>
  <si>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</si>
  <si>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</si>
  <si>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</si>
  <si>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</si>
  <si>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Jokioinen</t>
  </si>
  <si>
    <t>Joroinen</t>
  </si>
  <si>
    <t>Juuka</t>
  </si>
  <si>
    <t>Järvenpää</t>
  </si>
  <si>
    <t>Kaarina</t>
  </si>
  <si>
    <t>Kajaani</t>
  </si>
  <si>
    <t>Karijoki</t>
  </si>
  <si>
    <t>Karkkila</t>
  </si>
  <si>
    <t>Kaskinen</t>
  </si>
  <si>
    <t>Kauniainen</t>
  </si>
  <si>
    <t>Kaustinen</t>
  </si>
  <si>
    <t>Kerava</t>
  </si>
  <si>
    <t>Keuruu</t>
  </si>
  <si>
    <t>Kirkkonummi</t>
  </si>
  <si>
    <t>Kitee</t>
  </si>
  <si>
    <t>Kokemäki</t>
  </si>
  <si>
    <t>Kokkola</t>
  </si>
  <si>
    <t>Kontiolahti</t>
  </si>
  <si>
    <t>Kruunupyy</t>
  </si>
  <si>
    <t>Kuhmoinen</t>
  </si>
  <si>
    <t>Kustavi</t>
  </si>
  <si>
    <t>Kemiönsaari</t>
  </si>
  <si>
    <t>Lahti</t>
  </si>
  <si>
    <t>Laihia</t>
  </si>
  <si>
    <t>Laitila</t>
  </si>
  <si>
    <t>Lappeenranta</t>
  </si>
  <si>
    <t>Lapinjärvi</t>
  </si>
  <si>
    <t>Lapua</t>
  </si>
  <si>
    <t>Laukaa</t>
  </si>
  <si>
    <t>Lieto</t>
  </si>
  <si>
    <t>Liminka</t>
  </si>
  <si>
    <t>Liperi</t>
  </si>
  <si>
    <t>Loviisa</t>
  </si>
  <si>
    <t>Luoto</t>
  </si>
  <si>
    <t>Lohja</t>
  </si>
  <si>
    <t>Parainen</t>
  </si>
  <si>
    <t>Maalahti</t>
  </si>
  <si>
    <t>Marttila</t>
  </si>
  <si>
    <t>Merikarvia</t>
  </si>
  <si>
    <t>Mikkeli</t>
  </si>
  <si>
    <t>Mustasaari</t>
  </si>
  <si>
    <t>Mynämäki</t>
  </si>
  <si>
    <t>Myrskylä</t>
  </si>
  <si>
    <t>Naantali</t>
  </si>
  <si>
    <t>Nousiainen</t>
  </si>
  <si>
    <t>Närpiö</t>
  </si>
  <si>
    <t>Oulu</t>
  </si>
  <si>
    <t>Paimio</t>
  </si>
  <si>
    <t>Pietarsaari</t>
  </si>
  <si>
    <t>Pirkkala</t>
  </si>
  <si>
    <t>Pomarkku</t>
  </si>
  <si>
    <t>Pori</t>
  </si>
  <si>
    <t>Pornainen</t>
  </si>
  <si>
    <t>Pyhtää</t>
  </si>
  <si>
    <t>Porvoo</t>
  </si>
  <si>
    <t>Raahe</t>
  </si>
  <si>
    <t>Raisio</t>
  </si>
  <si>
    <t>Rauma</t>
  </si>
  <si>
    <t>Ruokolahti</t>
  </si>
  <si>
    <t>Raasepori</t>
  </si>
  <si>
    <t>Sauvo</t>
  </si>
  <si>
    <t>Savonlinna</t>
  </si>
  <si>
    <t>Siikainen</t>
  </si>
  <si>
    <t>Sipoo</t>
  </si>
  <si>
    <t>Siuntio</t>
  </si>
  <si>
    <t>Taivassalo</t>
  </si>
  <si>
    <t>Tampere</t>
  </si>
  <si>
    <t>Teuva</t>
  </si>
  <si>
    <t>Tornio</t>
  </si>
  <si>
    <t>Turku</t>
  </si>
  <si>
    <t>Tuusula</t>
  </si>
  <si>
    <t>Ulvila</t>
  </si>
  <si>
    <t>Uusikaarlepyy</t>
  </si>
  <si>
    <t>Uusikaupunki</t>
  </si>
  <si>
    <t>Vaasa</t>
  </si>
  <si>
    <t>Vehmaa</t>
  </si>
  <si>
    <t>Veteli</t>
  </si>
  <si>
    <t>Vihti</t>
  </si>
  <si>
    <t>Vimpeli</t>
  </si>
  <si>
    <t>Virolahti</t>
  </si>
  <si>
    <t>Virrat</t>
  </si>
  <si>
    <t>Vöyri</t>
  </si>
  <si>
    <t>Ylitornio</t>
  </si>
  <si>
    <t>Ähtäri</t>
  </si>
  <si>
    <t>Förändring i kostnader som överförs €/inv. (november-september)</t>
  </si>
  <si>
    <t>Förändring mellan kalkyler (november-september)</t>
  </si>
  <si>
    <t>November</t>
  </si>
  <si>
    <t>November 2022</t>
  </si>
  <si>
    <t>Nr</t>
  </si>
  <si>
    <t>5.1.2023</t>
  </si>
  <si>
    <t>Koski Tl</t>
  </si>
  <si>
    <t>Kristiinankaupunki</t>
  </si>
  <si>
    <r>
      <t xml:space="preserve">Kommunernas statsandelar och ersättningar för förlorade skatteinkomster 2023, sammandrag </t>
    </r>
    <r>
      <rPr>
        <b/>
        <i/>
        <sz val="18"/>
        <color theme="6"/>
        <rFont val="Work Sans"/>
        <scheme val="minor"/>
      </rPr>
      <t>€/invånare</t>
    </r>
  </si>
  <si>
    <t>Landskapsnr.</t>
  </si>
  <si>
    <t>Åldersstruktur, kalkylerade kostnader</t>
  </si>
  <si>
    <t>Självfinansieringsandel, €</t>
  </si>
  <si>
    <t>Samernas hembygdsområde</t>
  </si>
  <si>
    <t>Befolkningsökning</t>
  </si>
  <si>
    <t>Kostnader som överförs (JustBS21+BU22)</t>
  </si>
  <si>
    <t>Landskapsnr</t>
  </si>
  <si>
    <t>Kostnader som överförs från kommunerna i samband med social- och hälsovårdsreformen, förändringsbegränsningen och utjämningen av systemändringen</t>
  </si>
  <si>
    <t>Källa: soteuudistus.fi/sv/finansieringskalkyler - &gt; Kommunernas finansieringskalkyler, excel-filer för april, september och november 2022</t>
  </si>
  <si>
    <t>Jämförande kalkyler Kommunförbundet/OR 18.11.2022</t>
  </si>
  <si>
    <t xml:space="preserve">I denna kalkyl baserar sig kostnadsinformationen på bokslut från 2021 och budgetar för 2022. Medelvärdet för kostnaderna från dessa två år har skalats upp </t>
  </si>
  <si>
    <t>Medelvärde BS21 + BU22</t>
  </si>
  <si>
    <t>Medelvärde enligt nivån för BU22</t>
  </si>
  <si>
    <t>Ökning, %</t>
  </si>
  <si>
    <t>Med dessa procentsatser har alla kommuners genomsnittliga kostnader höjts</t>
  </si>
  <si>
    <t>Social- och hälsovård</t>
  </si>
  <si>
    <t>Eftersom kostnaderna har ökat i BS2021, har ökningsprocenten minskat (tidigare 2,15%)</t>
  </si>
  <si>
    <t>Förändring i förändrings-begränsning €/inv. (november-september)</t>
  </si>
  <si>
    <t>Förändring i utjämningen €/inv. (november-september)</t>
  </si>
  <si>
    <t>Kostnader som överförs, social- och hälsovård, BS2021 (hälsa och välfärd eliminerade)</t>
  </si>
  <si>
    <t>Kostnader som överförs, social- och hälsovård, BS2021 (kommunens hälsa och välfärd eliminerade)</t>
  </si>
  <si>
    <t>Kostnader som överförs september–november 2022</t>
  </si>
  <si>
    <t xml:space="preserve">En mer detaljerad jämförelse av de kostnader som överförs i september och november </t>
  </si>
  <si>
    <t>Källa:</t>
  </si>
  <si>
    <t>Kommunernas och välfärdsområdenas finansieringskalkyler | Social- och hälsovårdsreformen</t>
  </si>
  <si>
    <t>Med denna procentsats höjs medeltalet för varje kommun, vilket innebär att kostnaderna för kommuner som inte har ändrat sina egna uppgifter minskar något.</t>
  </si>
  <si>
    <t>INV.ANTAL</t>
  </si>
  <si>
    <t>Kostnader som överförs, social- och hälsovård, BU2022 (hälsa och välfärd eliminerade)</t>
  </si>
  <si>
    <t>Förändring mellan kalkyler, social- och hälsovård, BU22, november–september</t>
  </si>
  <si>
    <t>Medelvärde 2021–2022</t>
  </si>
  <si>
    <t>Förändring i medelvärde, november–september</t>
  </si>
  <si>
    <t>Kostnader som överförs, social- och hälsovård, enligt nivån 2022</t>
  </si>
  <si>
    <t>Kostnader som överförs, räddning BS2021</t>
  </si>
  <si>
    <t>Förändring mellan kalkyler, räddning, BS2021, november–september</t>
  </si>
  <si>
    <t xml:space="preserve">Kostnader som överförs, räddning BU2022 </t>
  </si>
  <si>
    <t>Kostnader som överförs, räddning, enligt nivån 2022</t>
  </si>
  <si>
    <t>Kostnader som överförs, social- och hälsovård + räddning, sammanlagt</t>
  </si>
  <si>
    <t>Kostnader som överförs, sammanlagt, förändring november–september €/inv.</t>
  </si>
  <si>
    <t>Kostnader som överförs sammanlagt €/inv.</t>
  </si>
  <si>
    <t>Förändring i kostnader som överförs €/inv.</t>
  </si>
  <si>
    <t>Förändring i kostnader som överförs, %</t>
  </si>
  <si>
    <t>Statsandel för kommunal basservice 2023</t>
  </si>
  <si>
    <t>Källa: FM/KRA 17.11</t>
  </si>
  <si>
    <t>Kommunförbundets statsandelskalkylator ger en god uppfattning om olika kalkyleringsfaktorers inverkan.</t>
  </si>
  <si>
    <t>OBS! 1) Tabellen innehåller dolda kolumner</t>
  </si>
  <si>
    <t>OBS! 2) I tabellen ingår INTE statsandelen för undervisnings- och kulturverksamhet, endast FM:s statsandelsfinansiering</t>
  </si>
  <si>
    <t xml:space="preserve">Övriga kalkylerade kostnader </t>
  </si>
  <si>
    <t>Självfinansieringsandel, €/inv.</t>
  </si>
  <si>
    <t xml:space="preserve">Självförsörjningsgrad i fråga om arbetsplatser </t>
  </si>
  <si>
    <t>Förändringsbegränsning i samband med vårdreformen</t>
  </si>
  <si>
    <t>Stöd för främjande av digitalisering, engångspost för 2023</t>
  </si>
  <si>
    <t>Ersättning för förlorade skatteinkomster pga. ändringar i skattegrunderna</t>
  </si>
  <si>
    <t>Statsandel FM, sammanlagt €/inv.</t>
  </si>
  <si>
    <t>Kommunens statsandel, %</t>
  </si>
  <si>
    <t>Statsandel före utjämningen av statsandelar på basis av skatteinkomster</t>
  </si>
  <si>
    <t>till den uppskattade nivån för sammanlagda kostnader som överförs 2022 för hela landet. Det kommunspecifika talet motsvarar därför inte exakt kommunens eget BU22-tal.</t>
  </si>
  <si>
    <t>2023 års utjämning av systemändringen (övergångsutjämning)</t>
  </si>
  <si>
    <t xml:space="preserve">Ändringar har gjorts i BS2021-talen i fråga om kostnader för såväl social- och hälsovården som räddningsväsendet. Eftersom de totala kostnaderna har ökat något, sjunker det procenttal som används vid höjningen till 2022 års nivå. </t>
  </si>
  <si>
    <t>Förändring mellan kalkyler, social- och hälsovård, BS2021, november–september</t>
  </si>
  <si>
    <t>Förändring i nivån på kostnader som överförs 2022, social- och hälsovård, november–september</t>
  </si>
  <si>
    <t>Kolumnerna för förändringsbegränsningen och utjämningen till följd av systemändringen har bytt plats så att ordningen motsvarar beräkningsordningen (19.5.2022)</t>
  </si>
  <si>
    <t>Statsandel efter självfinansieringsandelen (mellanresultat)</t>
  </si>
  <si>
    <t>Främjande av hälsa och välfärd</t>
  </si>
  <si>
    <t>Statsandelarna för kommunal basservice enligt kalkyl 29.12.2022 (FM)</t>
  </si>
  <si>
    <t>10.1.2023</t>
  </si>
  <si>
    <t>Källa: FM/KRA 9.3.2023</t>
  </si>
  <si>
    <t>Datum (när materialet har producerats eller uppdaterats): 10.1.2023 och 20.3.2023 (hemkommunsersättningar)</t>
  </si>
  <si>
    <t>Uppgifter i materialet: FM/statsandelskalkylen 29.12.2022 och FM/hemkommunsersättningar 9.3.2023, UBS 20.12.2022, kommunernas finansieringskalkyl för social- och hälsovårdsreformen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</si>
</sst>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76">
    <font>
      <sz val="9"/>
      <name val="Work Sans"/>
      <family val="2"/>
      <scheme val="minor"/>
    </font>
    <font>
      <sz val="9"/>
      <color theme="1"/>
      <name val="Work Sans"/>
      <family val="2"/>
    </font>
    <font>
      <sz val="9"/>
      <color theme="1"/>
      <name val="Work Sans"/>
      <family val="2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Work Sans"/>
      <scheme val="minor"/>
    </font>
    <font>
      <b/>
      <sz val="11"/>
      <color rgb="FFFF0000"/>
      <name val="Work Sans ExtraBold"/>
      <family val="2"/>
      <scheme val="major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u/>
      <sz val="9"/>
      <name val="Arial Narrow"/>
      <family val="2"/>
    </font>
    <font>
      <i/>
      <u/>
      <sz val="9"/>
      <color rgb="FFFF0000"/>
      <name val="Arial Narrow"/>
      <family val="2"/>
    </font>
    <font>
      <u/>
      <sz val="11"/>
      <color theme="10"/>
      <name val="Work Sans"/>
      <family val="2"/>
      <scheme val="minor"/>
    </font>
    <font>
      <b/>
      <sz val="12"/>
      <color theme="0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b/>
      <sz val="9"/>
      <name val="Work Sans"/>
      <scheme val="minor"/>
    </font>
    <font>
      <sz val="9"/>
      <color theme="1"/>
      <name val="Work Sans"/>
    </font>
    <font>
      <b/>
      <sz val="9"/>
      <color theme="1"/>
      <name val="Work Sans"/>
    </font>
    <font>
      <b/>
      <sz val="11"/>
      <color theme="1"/>
      <name val="Work Sans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Work Sans ExtraBold"/>
      <family val="2"/>
      <scheme val="major"/>
    </font>
    <font>
      <sz val="10"/>
      <name val="Work Sans"/>
      <family val="2"/>
      <scheme val="minor"/>
    </font>
    <font>
      <sz val="10"/>
      <color theme="1"/>
      <name val="Arial"/>
      <family val="2"/>
    </font>
    <font>
      <sz val="18"/>
      <color theme="3"/>
      <name val="Work Sans ExtraBold"/>
      <family val="2"/>
      <scheme val="major"/>
    </font>
    <font>
      <b/>
      <sz val="13"/>
      <color theme="3"/>
      <name val="Work Sans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Work Sans"/>
      <scheme val="minor"/>
    </font>
    <font>
      <b/>
      <sz val="10"/>
      <name val="Work Sans"/>
      <family val="2"/>
      <scheme val="minor"/>
    </font>
    <font>
      <sz val="10"/>
      <color theme="1"/>
      <name val="Work Sans"/>
    </font>
    <font>
      <sz val="9"/>
      <color theme="1"/>
      <name val="Work Sans"/>
      <scheme val="minor"/>
    </font>
    <font>
      <sz val="11"/>
      <name val="Calibri"/>
      <family val="2"/>
    </font>
    <font>
      <b/>
      <sz val="9"/>
      <color theme="1"/>
      <name val="Work Sans"/>
      <scheme val="minor"/>
    </font>
    <font>
      <i/>
      <sz val="9"/>
      <name val="Work Sans"/>
      <scheme val="minor"/>
    </font>
    <font>
      <b/>
      <i/>
      <sz val="9"/>
      <name val="Work Sans"/>
      <scheme val="minor"/>
    </font>
    <font>
      <b/>
      <i/>
      <sz val="9"/>
      <color theme="1"/>
      <name val="Work Sans"/>
      <scheme val="minor"/>
    </font>
    <font>
      <b/>
      <sz val="11"/>
      <name val="Calibri"/>
      <family val="2"/>
    </font>
    <font>
      <b/>
      <sz val="11"/>
      <name val="Work Sans"/>
      <family val="2"/>
      <scheme val="minor"/>
    </font>
    <font>
      <sz val="11"/>
      <color theme="1"/>
      <name val="Work Sans"/>
    </font>
    <font>
      <sz val="11"/>
      <color theme="1"/>
      <name val="Work Sans"/>
      <scheme val="minor"/>
    </font>
    <font>
      <b/>
      <sz val="14"/>
      <color theme="6"/>
      <name val="Work Sans"/>
      <scheme val="minor"/>
    </font>
    <font>
      <b/>
      <sz val="9"/>
      <color rgb="FFFF0000"/>
      <name val="Arial Narrow"/>
      <family val="2"/>
    </font>
    <font>
      <sz val="9"/>
      <name val="Calibri"/>
      <family val="2"/>
    </font>
    <font>
      <b/>
      <sz val="11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1"/>
      <color theme="1"/>
      <name val="Calibri"/>
      <family val="2"/>
    </font>
    <font>
      <b/>
      <sz val="9"/>
      <name val="Work Sans"/>
    </font>
    <font>
      <sz val="18"/>
      <color theme="1"/>
      <name val="Work Sans"/>
      <scheme val="minor"/>
    </font>
    <font>
      <b/>
      <sz val="14"/>
      <color theme="1"/>
      <name val="Work Sans"/>
      <family val="2"/>
      <scheme val="minor"/>
    </font>
    <font>
      <b/>
      <sz val="20"/>
      <color theme="1"/>
      <name val="Work Sans"/>
      <family val="2"/>
      <scheme val="minor"/>
    </font>
    <font>
      <sz val="10"/>
      <color theme="1"/>
      <name val="Work Sans"/>
      <scheme val="minor"/>
    </font>
    <font>
      <sz val="12"/>
      <color theme="1"/>
      <name val="Work Sans"/>
      <family val="2"/>
      <scheme val="minor"/>
    </font>
    <font>
      <sz val="9"/>
      <color rgb="FF000000"/>
      <name val="Arial Narrow"/>
      <family val="2"/>
    </font>
    <font>
      <b/>
      <sz val="12"/>
      <color theme="6"/>
      <name val="Work Sans"/>
      <scheme val="minor"/>
    </font>
    <font>
      <sz val="9"/>
      <color rgb="FFFF000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i/>
      <sz val="18"/>
      <color theme="6"/>
      <name val="Work Sans"/>
      <scheme val="minor"/>
    </font>
    <font>
      <b/>
      <sz val="16"/>
      <color rgb="FF51264A"/>
      <name val="Work Sans"/>
      <scheme val="minor"/>
    </font>
    <font>
      <sz val="16"/>
      <name val="Work Sans"/>
      <family val="2"/>
      <scheme val="minor"/>
    </font>
    <font>
      <b/>
      <sz val="16"/>
      <name val="Work Sans"/>
      <family val="2"/>
      <scheme val="minor"/>
    </font>
    <font>
      <b/>
      <sz val="16"/>
      <color theme="6" tint="0.39997558519241921"/>
      <name val="Work Sans"/>
      <scheme val="minor"/>
    </font>
    <font>
      <b/>
      <sz val="16"/>
      <color rgb="FF7030A0"/>
      <name val="Arial Narrow"/>
      <family val="2"/>
    </font>
    <font>
      <sz val="16"/>
      <name val="Work Sans ExtraBold"/>
      <family val="2"/>
      <scheme val="major"/>
    </font>
    <font>
      <b/>
      <sz val="16"/>
      <name val="Work Sans ExtraBold"/>
      <family val="2"/>
      <scheme val="major"/>
    </font>
    <font>
      <sz val="16"/>
      <color theme="1"/>
      <name val="Work Sans ExtraBold"/>
      <family val="2"/>
      <scheme val="major"/>
    </font>
    <font>
      <sz val="18"/>
      <name val="Work Sans"/>
      <scheme val="minor"/>
    </font>
    <font>
      <sz val="12"/>
      <color rgb="FF000000"/>
      <name val="Work Sans"/>
      <scheme val="minor"/>
    </font>
    <font>
      <b/>
      <sz val="12"/>
      <name val="Work Sans"/>
      <scheme val="minor"/>
    </font>
    <font>
      <sz val="12"/>
      <name val="Work Sans"/>
      <scheme val="minor"/>
    </font>
    <font>
      <sz val="14"/>
      <name val="Work Sans"/>
      <scheme val="minor"/>
    </font>
    <font>
      <i/>
      <sz val="14"/>
      <name val="Work Sans"/>
      <scheme val="minor"/>
    </font>
    <font>
      <sz val="14"/>
      <color rgb="FF000000"/>
      <name val="Work Sans"/>
      <scheme val="minor"/>
    </font>
    <font>
      <b/>
      <sz val="14"/>
      <name val="Work Sans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u/>
      <sz val="12"/>
      <color theme="10"/>
      <name val="Work Sans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0"/>
      <color theme="1"/>
      <name val="Roboto"/>
      <family val="2"/>
    </font>
    <font>
      <i/>
      <sz val="11"/>
      <color rgb="FFFF0000"/>
      <name val="Work Sans"/>
      <scheme val="minor"/>
    </font>
    <font>
      <b/>
      <u/>
      <sz val="12"/>
      <color theme="10"/>
      <name val="Work Sans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14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1" applyNumberFormat="0" applyAlignment="0" applyProtection="0"/>
    <xf numFmtId="0" fontId="12" fillId="2" borderId="2" applyNumberFormat="0" applyAlignment="0" applyProtection="0"/>
    <xf numFmtId="0" fontId="7" fillId="6" borderId="1" applyNumberFormat="0" applyAlignment="0" applyProtection="0"/>
    <xf numFmtId="0" fontId="6" fillId="0" borderId="3" applyNumberFormat="0" applyFill="0" applyAlignment="0" applyProtection="0"/>
    <xf numFmtId="0" fontId="4" fillId="7" borderId="4" applyNumberFormat="0" applyBorder="0" applyAlignment="0" applyProtection="0"/>
    <xf numFmtId="0" fontId="9" fillId="3" borderId="5" applyNumberFormat="0" applyAlignment="0" applyProtection="0"/>
    <xf numFmtId="0" fontId="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3" fillId="9" borderId="0" applyNumberFormat="0" applyBorder="0" applyAlignment="0" applyProtection="0"/>
    <xf numFmtId="0" fontId="21" fillId="10" borderId="0" applyNumberFormat="0" applyBorder="0" applyAlignment="0" applyProtection="0"/>
    <xf numFmtId="0" fontId="13" fillId="11" borderId="0" applyNumberFormat="0" applyBorder="0" applyAlignment="0" applyProtection="0"/>
    <xf numFmtId="0" fontId="17" fillId="0" borderId="13"/>
    <xf numFmtId="0" fontId="20" fillId="0" borderId="11"/>
    <xf numFmtId="2" fontId="17" fillId="0" borderId="7"/>
    <xf numFmtId="0" fontId="17" fillId="0" borderId="9"/>
    <xf numFmtId="0" fontId="9" fillId="0" borderId="8"/>
    <xf numFmtId="0" fontId="9" fillId="0" borderId="15"/>
    <xf numFmtId="0" fontId="19" fillId="0" borderId="12"/>
    <xf numFmtId="165" fontId="9" fillId="0" borderId="0" applyFill="0" applyBorder="0" applyAlignment="0" applyProtection="0"/>
    <xf numFmtId="164" fontId="9" fillId="0" borderId="0" applyFill="0" applyBorder="0" applyAlignment="0" applyProtection="0"/>
    <xf numFmtId="44" fontId="9" fillId="0" borderId="0" applyFill="0" applyBorder="0" applyAlignment="0" applyProtection="0"/>
    <xf numFmtId="42" fontId="9" fillId="0" borderId="0" applyFill="0" applyBorder="0" applyAlignment="0" applyProtection="0"/>
    <xf numFmtId="9" fontId="9" fillId="0" borderId="0" applyFill="0" applyBorder="0" applyAlignment="0" applyProtection="0"/>
    <xf numFmtId="0" fontId="13" fillId="12" borderId="0" applyNumberFormat="0" applyBorder="0" applyAlignment="0" applyProtection="0"/>
    <xf numFmtId="0" fontId="22" fillId="0" borderId="10"/>
    <xf numFmtId="0" fontId="22" fillId="0" borderId="14"/>
    <xf numFmtId="0" fontId="43" fillId="0" borderId="0" applyNumberFormat="0" applyFill="0" applyBorder="0" applyAlignment="0" applyProtection="0"/>
    <xf numFmtId="0" fontId="58" fillId="0" borderId="0"/>
    <xf numFmtId="44" fontId="9" fillId="0" borderId="0" applyFill="0" applyBorder="0" applyAlignment="0" applyProtection="0"/>
    <xf numFmtId="42" fontId="9" fillId="0" borderId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1" fillId="0" borderId="0"/>
    <xf numFmtId="9" fontId="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2" applyNumberFormat="0" applyFill="0" applyAlignment="0" applyProtection="0"/>
    <xf numFmtId="0" fontId="2" fillId="0" borderId="0"/>
    <xf numFmtId="0" fontId="3" fillId="0" borderId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2" fontId="9" fillId="0" borderId="0" applyFill="0" applyBorder="0" applyAlignment="0" applyProtection="0"/>
    <xf numFmtId="44" fontId="9" fillId="0" borderId="0" applyFill="0" applyBorder="0" applyAlignment="0" applyProtection="0"/>
    <xf numFmtId="42" fontId="9" fillId="0" borderId="0" applyFill="0" applyBorder="0" applyAlignment="0" applyProtection="0"/>
    <xf numFmtId="0" fontId="17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2" fillId="0" borderId="0"/>
    <xf numFmtId="165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0" fontId="173" fillId="0" borderId="0"/>
    <xf numFmtId="0" fontId="1" fillId="0" borderId="0"/>
  </cellStyleXfs>
  <cellXfs count="533">
    <xf numFmtId="0" fontId="0" fillId="0" borderId="0" xfId="0"/>
    <xf numFmtId="0" fontId="9" fillId="0" borderId="0" xfId="0" applyFont="1"/>
    <xf numFmtId="0" fontId="17" fillId="0" borderId="13" xfId="20"/>
    <xf numFmtId="0" fontId="0" fillId="0" borderId="0" xfId="0" applyFont="1"/>
    <xf numFmtId="0" fontId="15" fillId="0" borderId="0" xfId="3" applyAlignment="1">
      <alignment vertical="top"/>
    </xf>
    <xf numFmtId="0" fontId="15" fillId="0" borderId="0" xfId="3"/>
    <xf numFmtId="0" fontId="18" fillId="0" borderId="13" xfId="20" applyFont="1"/>
    <xf numFmtId="0" fontId="25" fillId="0" borderId="0" xfId="0" applyFont="1"/>
    <xf numFmtId="3" fontId="26" fillId="0" borderId="0" xfId="0" applyNumberFormat="1" applyFont="1" applyAlignment="1">
      <alignment horizontal="right"/>
    </xf>
    <xf numFmtId="0" fontId="27" fillId="0" borderId="0" xfId="0" applyFont="1"/>
    <xf numFmtId="0" fontId="30" fillId="0" borderId="0" xfId="0" applyFont="1"/>
    <xf numFmtId="3" fontId="32" fillId="0" borderId="0" xfId="0" applyNumberFormat="1" applyFont="1"/>
    <xf numFmtId="1" fontId="33" fillId="0" borderId="0" xfId="0" applyNumberFormat="1" applyFont="1"/>
    <xf numFmtId="0" fontId="26" fillId="0" borderId="0" xfId="0" applyFont="1"/>
    <xf numFmtId="0" fontId="35" fillId="0" borderId="0" xfId="0" applyFont="1"/>
    <xf numFmtId="0" fontId="26" fillId="0" borderId="0" xfId="0" applyFont="1" applyAlignment="1">
      <alignment horizontal="right"/>
    </xf>
    <xf numFmtId="0" fontId="36" fillId="0" borderId="0" xfId="0" applyFont="1"/>
    <xf numFmtId="0" fontId="26" fillId="0" borderId="16" xfId="0" applyFont="1" applyBorder="1"/>
    <xf numFmtId="0" fontId="26" fillId="0" borderId="0" xfId="0" applyFont="1" applyFill="1"/>
    <xf numFmtId="0" fontId="26" fillId="0" borderId="16" xfId="0" applyFont="1" applyFill="1" applyBorder="1"/>
    <xf numFmtId="3" fontId="24" fillId="0" borderId="0" xfId="0" applyNumberFormat="1" applyFont="1" applyAlignment="1">
      <alignment horizontal="right"/>
    </xf>
    <xf numFmtId="0" fontId="24" fillId="0" borderId="16" xfId="0" applyFont="1" applyBorder="1" applyAlignment="1">
      <alignment horizontal="right"/>
    </xf>
    <xf numFmtId="0" fontId="0" fillId="0" borderId="0" xfId="0" applyFont="1" applyFill="1" applyBorder="1"/>
    <xf numFmtId="0" fontId="28" fillId="0" borderId="0" xfId="0" applyFont="1" applyBorder="1"/>
    <xf numFmtId="166" fontId="28" fillId="0" borderId="0" xfId="0" applyNumberFormat="1" applyFont="1" applyBorder="1"/>
    <xf numFmtId="3" fontId="31" fillId="0" borderId="0" xfId="0" applyNumberFormat="1" applyFont="1" applyBorder="1"/>
    <xf numFmtId="3" fontId="30" fillId="0" borderId="0" xfId="0" applyNumberFormat="1" applyFont="1" applyBorder="1" applyAlignment="1">
      <alignment horizontal="right"/>
    </xf>
    <xf numFmtId="166" fontId="30" fillId="0" borderId="0" xfId="0" applyNumberFormat="1" applyFont="1" applyBorder="1"/>
    <xf numFmtId="1" fontId="30" fillId="0" borderId="0" xfId="0" applyNumberFormat="1" applyFont="1" applyBorder="1"/>
    <xf numFmtId="3" fontId="28" fillId="0" borderId="0" xfId="0" applyNumberFormat="1" applyFont="1" applyBorder="1"/>
    <xf numFmtId="167" fontId="30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166" fontId="27" fillId="0" borderId="0" xfId="0" applyNumberFormat="1" applyFont="1" applyFill="1" applyBorder="1"/>
    <xf numFmtId="3" fontId="24" fillId="0" borderId="0" xfId="0" applyNumberFormat="1" applyFont="1" applyBorder="1" applyAlignment="1">
      <alignment horizontal="right"/>
    </xf>
    <xf numFmtId="1" fontId="31" fillId="0" borderId="0" xfId="0" applyNumberFormat="1" applyFont="1" applyBorder="1"/>
    <xf numFmtId="0" fontId="30" fillId="0" borderId="0" xfId="0" applyFont="1" applyBorder="1"/>
    <xf numFmtId="0" fontId="26" fillId="0" borderId="0" xfId="0" applyFont="1" applyFill="1" applyBorder="1"/>
    <xf numFmtId="1" fontId="38" fillId="0" borderId="0" xfId="0" applyNumberFormat="1" applyFont="1" applyBorder="1"/>
    <xf numFmtId="0" fontId="24" fillId="0" borderId="0" xfId="0" applyFont="1" applyBorder="1" applyAlignment="1">
      <alignment horizontal="right"/>
    </xf>
    <xf numFmtId="0" fontId="36" fillId="0" borderId="0" xfId="0" applyFont="1" applyBorder="1"/>
    <xf numFmtId="1" fontId="39" fillId="0" borderId="0" xfId="0" applyNumberFormat="1" applyFont="1" applyBorder="1"/>
    <xf numFmtId="0" fontId="27" fillId="0" borderId="0" xfId="0" applyFont="1" applyBorder="1"/>
    <xf numFmtId="0" fontId="45" fillId="0" borderId="0" xfId="0" applyFont="1"/>
    <xf numFmtId="3" fontId="30" fillId="0" borderId="0" xfId="0" applyNumberFormat="1" applyFont="1" applyBorder="1"/>
    <xf numFmtId="168" fontId="12" fillId="0" borderId="0" xfId="0" applyNumberFormat="1" applyFont="1"/>
    <xf numFmtId="3" fontId="23" fillId="0" borderId="0" xfId="0" applyNumberFormat="1" applyFont="1" applyBorder="1" applyAlignment="1">
      <alignment horizontal="right"/>
    </xf>
    <xf numFmtId="0" fontId="42" fillId="0" borderId="0" xfId="0" applyFont="1" applyBorder="1"/>
    <xf numFmtId="0" fontId="0" fillId="0" borderId="0" xfId="0" applyBorder="1"/>
    <xf numFmtId="0" fontId="37" fillId="15" borderId="0" xfId="0" applyFont="1" applyFill="1" applyBorder="1" applyAlignment="1">
      <alignment horizontal="center" vertical="center" wrapText="1"/>
    </xf>
    <xf numFmtId="166" fontId="44" fillId="0" borderId="0" xfId="0" applyNumberFormat="1" applyFont="1" applyBorder="1"/>
    <xf numFmtId="166" fontId="23" fillId="0" borderId="0" xfId="0" applyNumberFormat="1" applyFont="1" applyBorder="1" applyAlignment="1">
      <alignment horizontal="right"/>
    </xf>
    <xf numFmtId="3" fontId="32" fillId="0" borderId="0" xfId="0" applyNumberFormat="1" applyFont="1" applyBorder="1"/>
    <xf numFmtId="1" fontId="33" fillId="0" borderId="0" xfId="0" applyNumberFormat="1" applyFont="1" applyBorder="1"/>
    <xf numFmtId="0" fontId="26" fillId="0" borderId="0" xfId="0" applyFont="1" applyBorder="1"/>
    <xf numFmtId="0" fontId="46" fillId="0" borderId="0" xfId="1" applyFont="1" applyFill="1" applyBorder="1" applyAlignment="1">
      <alignment horizontal="left"/>
    </xf>
    <xf numFmtId="0" fontId="47" fillId="0" borderId="0" xfId="1" applyFont="1" applyFill="1" applyBorder="1" applyAlignment="1">
      <alignment horizontal="left"/>
    </xf>
    <xf numFmtId="0" fontId="9" fillId="0" borderId="0" xfId="0" applyFont="1" applyBorder="1"/>
    <xf numFmtId="0" fontId="40" fillId="16" borderId="0" xfId="0" applyFont="1" applyFill="1" applyBorder="1" applyAlignment="1">
      <alignment horizontal="center" vertical="center" wrapText="1"/>
    </xf>
    <xf numFmtId="168" fontId="12" fillId="0" borderId="0" xfId="0" applyNumberFormat="1" applyFont="1" applyBorder="1"/>
    <xf numFmtId="0" fontId="46" fillId="0" borderId="0" xfId="0" applyFont="1" applyBorder="1"/>
    <xf numFmtId="0" fontId="46" fillId="0" borderId="0" xfId="0" applyFont="1" applyAlignment="1">
      <alignment vertical="center"/>
    </xf>
    <xf numFmtId="3" fontId="28" fillId="0" borderId="0" xfId="0" applyNumberFormat="1" applyFont="1" applyBorder="1" applyAlignment="1">
      <alignment horizontal="right"/>
    </xf>
    <xf numFmtId="168" fontId="30" fillId="0" borderId="0" xfId="0" applyNumberFormat="1" applyFont="1" applyBorder="1"/>
    <xf numFmtId="3" fontId="28" fillId="0" borderId="0" xfId="0" applyNumberFormat="1" applyFont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34" fillId="0" borderId="0" xfId="0" applyFont="1"/>
    <xf numFmtId="10" fontId="49" fillId="0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/>
    </xf>
    <xf numFmtId="3" fontId="50" fillId="0" borderId="0" xfId="0" applyNumberFormat="1" applyFont="1" applyAlignment="1">
      <alignment horizontal="right"/>
    </xf>
    <xf numFmtId="166" fontId="51" fillId="0" borderId="0" xfId="0" applyNumberFormat="1" applyFont="1"/>
    <xf numFmtId="0" fontId="52" fillId="0" borderId="0" xfId="0" applyFont="1" applyBorder="1" applyAlignment="1">
      <alignment horizontal="center"/>
    </xf>
    <xf numFmtId="0" fontId="53" fillId="0" borderId="0" xfId="0" applyFont="1" applyBorder="1"/>
    <xf numFmtId="0" fontId="53" fillId="0" borderId="0" xfId="0" applyFont="1"/>
    <xf numFmtId="0" fontId="53" fillId="0" borderId="0" xfId="0" applyFont="1" applyFill="1"/>
    <xf numFmtId="0" fontId="50" fillId="0" borderId="0" xfId="0" applyFont="1"/>
    <xf numFmtId="0" fontId="34" fillId="0" borderId="0" xfId="0" applyFont="1" applyBorder="1"/>
    <xf numFmtId="0" fontId="34" fillId="0" borderId="0" xfId="1" applyFont="1" applyFill="1" applyBorder="1" applyAlignment="1">
      <alignment horizontal="left"/>
    </xf>
    <xf numFmtId="0" fontId="54" fillId="0" borderId="0" xfId="0" applyFont="1" applyBorder="1"/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0" fontId="34" fillId="0" borderId="0" xfId="0" applyFont="1" applyFill="1"/>
    <xf numFmtId="0" fontId="55" fillId="0" borderId="0" xfId="35" applyFont="1" applyFill="1"/>
    <xf numFmtId="3" fontId="36" fillId="0" borderId="0" xfId="0" applyNumberFormat="1" applyFont="1" applyBorder="1"/>
    <xf numFmtId="1" fontId="30" fillId="0" borderId="0" xfId="0" applyNumberFormat="1" applyFont="1"/>
    <xf numFmtId="0" fontId="57" fillId="0" borderId="0" xfId="0" applyFont="1" applyBorder="1"/>
    <xf numFmtId="0" fontId="28" fillId="0" borderId="0" xfId="0" applyFont="1"/>
    <xf numFmtId="3" fontId="30" fillId="0" borderId="0" xfId="0" applyNumberFormat="1" applyFont="1" applyAlignment="1">
      <alignment horizontal="right"/>
    </xf>
    <xf numFmtId="3" fontId="28" fillId="0" borderId="0" xfId="0" applyNumberFormat="1" applyFont="1"/>
    <xf numFmtId="166" fontId="27" fillId="0" borderId="0" xfId="0" applyNumberFormat="1" applyFont="1"/>
    <xf numFmtId="1" fontId="31" fillId="0" borderId="0" xfId="0" applyNumberFormat="1" applyFont="1"/>
    <xf numFmtId="3" fontId="31" fillId="0" borderId="0" xfId="0" applyNumberFormat="1" applyFont="1"/>
    <xf numFmtId="1" fontId="38" fillId="0" borderId="0" xfId="0" applyNumberFormat="1" applyFont="1"/>
    <xf numFmtId="1" fontId="39" fillId="0" borderId="0" xfId="0" applyNumberFormat="1" applyFont="1"/>
    <xf numFmtId="0" fontId="28" fillId="0" borderId="17" xfId="0" applyFont="1" applyBorder="1" applyAlignment="1">
      <alignment vertical="top"/>
    </xf>
    <xf numFmtId="0" fontId="12" fillId="0" borderId="17" xfId="0" applyFont="1" applyBorder="1" applyAlignment="1">
      <alignment vertical="top"/>
    </xf>
    <xf numFmtId="168" fontId="28" fillId="0" borderId="17" xfId="0" applyNumberFormat="1" applyFont="1" applyBorder="1" applyAlignment="1">
      <alignment vertical="top"/>
    </xf>
    <xf numFmtId="168" fontId="12" fillId="0" borderId="17" xfId="0" applyNumberFormat="1" applyFont="1" applyBorder="1" applyAlignment="1">
      <alignment vertical="top"/>
    </xf>
    <xf numFmtId="166" fontId="28" fillId="0" borderId="17" xfId="0" applyNumberFormat="1" applyFont="1" applyBorder="1" applyAlignment="1">
      <alignment vertical="top"/>
    </xf>
    <xf numFmtId="0" fontId="29" fillId="15" borderId="0" xfId="0" applyFont="1" applyFill="1" applyBorder="1" applyAlignment="1">
      <alignment horizontal="center" vertical="center" wrapText="1"/>
    </xf>
    <xf numFmtId="3" fontId="29" fillId="15" borderId="0" xfId="0" applyNumberFormat="1" applyFont="1" applyFill="1" applyBorder="1" applyAlignment="1">
      <alignment horizontal="center" vertical="center" wrapText="1"/>
    </xf>
    <xf numFmtId="3" fontId="41" fillId="16" borderId="0" xfId="0" applyNumberFormat="1" applyFont="1" applyFill="1" applyBorder="1" applyAlignment="1">
      <alignment horizontal="center" vertical="center" wrapText="1"/>
    </xf>
    <xf numFmtId="0" fontId="41" fillId="16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3" fontId="26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14" fontId="34" fillId="0" borderId="0" xfId="1" applyNumberFormat="1" applyFont="1" applyFill="1" applyBorder="1" applyAlignment="1">
      <alignment horizontal="left"/>
    </xf>
    <xf numFmtId="0" fontId="59" fillId="0" borderId="0" xfId="0" applyFont="1"/>
    <xf numFmtId="3" fontId="60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/>
    <xf numFmtId="169" fontId="60" fillId="0" borderId="0" xfId="0" applyNumberFormat="1" applyFont="1"/>
    <xf numFmtId="168" fontId="62" fillId="0" borderId="0" xfId="0" applyNumberFormat="1" applyFont="1"/>
    <xf numFmtId="0" fontId="63" fillId="0" borderId="0" xfId="0" applyFont="1" applyAlignment="1">
      <alignment horizontal="left"/>
    </xf>
    <xf numFmtId="0" fontId="64" fillId="0" borderId="0" xfId="0" applyFont="1"/>
    <xf numFmtId="0" fontId="60" fillId="0" borderId="0" xfId="0" applyFont="1" applyAlignment="1">
      <alignment horizontal="right"/>
    </xf>
    <xf numFmtId="0" fontId="60" fillId="0" borderId="0" xfId="0" applyFont="1"/>
    <xf numFmtId="3" fontId="59" fillId="0" borderId="0" xfId="0" applyNumberFormat="1" applyFont="1" applyAlignment="1">
      <alignment horizontal="right"/>
    </xf>
    <xf numFmtId="0" fontId="65" fillId="0" borderId="0" xfId="0" applyFont="1"/>
    <xf numFmtId="3" fontId="67" fillId="0" borderId="0" xfId="0" applyNumberFormat="1" applyFont="1" applyAlignment="1">
      <alignment horizontal="right"/>
    </xf>
    <xf numFmtId="3" fontId="67" fillId="0" borderId="0" xfId="0" applyNumberFormat="1" applyFont="1"/>
    <xf numFmtId="168" fontId="68" fillId="0" borderId="0" xfId="0" applyNumberFormat="1" applyFont="1"/>
    <xf numFmtId="0" fontId="67" fillId="0" borderId="0" xfId="0" applyFont="1" applyAlignment="1">
      <alignment horizontal="right"/>
    </xf>
    <xf numFmtId="166" fontId="66" fillId="0" borderId="0" xfId="0" applyNumberFormat="1" applyFont="1" applyAlignment="1">
      <alignment horizontal="right"/>
    </xf>
    <xf numFmtId="0" fontId="69" fillId="0" borderId="0" xfId="0" applyFont="1"/>
    <xf numFmtId="169" fontId="66" fillId="0" borderId="0" xfId="0" applyNumberFormat="1" applyFont="1" applyAlignment="1">
      <alignment horizontal="right"/>
    </xf>
    <xf numFmtId="168" fontId="70" fillId="0" borderId="0" xfId="0" applyNumberFormat="1" applyFont="1" applyAlignment="1">
      <alignment horizontal="right"/>
    </xf>
    <xf numFmtId="170" fontId="63" fillId="0" borderId="0" xfId="0" applyNumberFormat="1" applyFont="1"/>
    <xf numFmtId="170" fontId="64" fillId="0" borderId="0" xfId="0" applyNumberFormat="1" applyFont="1"/>
    <xf numFmtId="3" fontId="65" fillId="0" borderId="0" xfId="0" applyNumberFormat="1" applyFont="1"/>
    <xf numFmtId="10" fontId="71" fillId="0" borderId="0" xfId="0" applyNumberFormat="1" applyFont="1" applyAlignment="1">
      <alignment horizontal="center"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66" fontId="73" fillId="0" borderId="0" xfId="0" applyNumberFormat="1" applyFont="1"/>
    <xf numFmtId="166" fontId="67" fillId="0" borderId="0" xfId="0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3" fontId="60" fillId="0" borderId="0" xfId="0" applyNumberFormat="1" applyFont="1"/>
    <xf numFmtId="0" fontId="59" fillId="0" borderId="0" xfId="0" applyFont="1" applyAlignment="1">
      <alignment horizontal="right"/>
    </xf>
    <xf numFmtId="0" fontId="74" fillId="0" borderId="0" xfId="0" applyFont="1" applyAlignment="1">
      <alignment horizontal="center"/>
    </xf>
    <xf numFmtId="168" fontId="75" fillId="0" borderId="0" xfId="0" applyNumberFormat="1" applyFont="1"/>
    <xf numFmtId="0" fontId="63" fillId="23" borderId="0" xfId="0" applyFont="1" applyFill="1"/>
    <xf numFmtId="170" fontId="63" fillId="23" borderId="0" xfId="0" applyNumberFormat="1" applyFont="1" applyFill="1"/>
    <xf numFmtId="170" fontId="66" fillId="24" borderId="0" xfId="0" applyNumberFormat="1" applyFont="1" applyFill="1"/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30" fillId="0" borderId="0" xfId="0" applyNumberFormat="1" applyFont="1" applyAlignment="1">
      <alignment horizontal="left" vertical="center" wrapText="1"/>
    </xf>
    <xf numFmtId="4" fontId="30" fillId="0" borderId="0" xfId="0" applyNumberFormat="1" applyFont="1" applyAlignment="1">
      <alignment horizontal="left" vertical="center" wrapText="1"/>
    </xf>
    <xf numFmtId="168" fontId="76" fillId="0" borderId="0" xfId="0" applyNumberFormat="1" applyFont="1" applyAlignment="1">
      <alignment horizontal="left" vertical="center" wrapText="1"/>
    </xf>
    <xf numFmtId="4" fontId="30" fillId="22" borderId="0" xfId="0" applyNumberFormat="1" applyFont="1" applyFill="1" applyAlignment="1">
      <alignment horizontal="left" vertical="center" wrapText="1"/>
    </xf>
    <xf numFmtId="166" fontId="30" fillId="18" borderId="0" xfId="0" applyNumberFormat="1" applyFont="1" applyFill="1" applyAlignment="1">
      <alignment horizontal="left" vertical="center" wrapText="1"/>
    </xf>
    <xf numFmtId="166" fontId="28" fillId="18" borderId="0" xfId="0" applyNumberFormat="1" applyFont="1" applyFill="1" applyAlignment="1">
      <alignment horizontal="left" vertical="center" wrapText="1"/>
    </xf>
    <xf numFmtId="0" fontId="28" fillId="0" borderId="18" xfId="0" applyFont="1" applyBorder="1"/>
    <xf numFmtId="166" fontId="28" fillId="0" borderId="18" xfId="0" applyNumberFormat="1" applyFont="1" applyBorder="1"/>
    <xf numFmtId="168" fontId="77" fillId="0" borderId="18" xfId="0" applyNumberFormat="1" applyFont="1" applyBorder="1"/>
    <xf numFmtId="3" fontId="38" fillId="22" borderId="18" xfId="0" applyNumberFormat="1" applyFont="1" applyFill="1" applyBorder="1"/>
    <xf numFmtId="166" fontId="28" fillId="18" borderId="18" xfId="0" applyNumberFormat="1" applyFont="1" applyFill="1" applyBorder="1"/>
    <xf numFmtId="0" fontId="33" fillId="0" borderId="18" xfId="0" applyFont="1" applyBorder="1"/>
    <xf numFmtId="0" fontId="38" fillId="0" borderId="18" xfId="0" applyFont="1" applyBorder="1"/>
    <xf numFmtId="171" fontId="30" fillId="0" borderId="0" xfId="0" applyNumberFormat="1" applyFont="1"/>
    <xf numFmtId="3" fontId="30" fillId="0" borderId="0" xfId="0" applyNumberFormat="1" applyFont="1"/>
    <xf numFmtId="168" fontId="76" fillId="0" borderId="0" xfId="0" applyNumberFormat="1" applyFont="1"/>
    <xf numFmtId="3" fontId="31" fillId="22" borderId="0" xfId="0" applyNumberFormat="1" applyFont="1" applyFill="1"/>
    <xf numFmtId="166" fontId="30" fillId="18" borderId="0" xfId="0" applyNumberFormat="1" applyFont="1" applyFill="1"/>
    <xf numFmtId="166" fontId="30" fillId="18" borderId="0" xfId="0" applyNumberFormat="1" applyFont="1" applyFill="1" applyAlignment="1">
      <alignment horizontal="right"/>
    </xf>
    <xf numFmtId="166" fontId="30" fillId="0" borderId="0" xfId="0" applyNumberFormat="1" applyFont="1" applyAlignment="1">
      <alignment horizontal="right"/>
    </xf>
    <xf numFmtId="166" fontId="28" fillId="0" borderId="0" xfId="0" applyNumberFormat="1" applyFont="1"/>
    <xf numFmtId="0" fontId="32" fillId="0" borderId="0" xfId="0" applyFont="1"/>
    <xf numFmtId="0" fontId="31" fillId="0" borderId="0" xfId="0" applyFont="1"/>
    <xf numFmtId="1" fontId="60" fillId="0" borderId="0" xfId="0" applyNumberFormat="1" applyFont="1"/>
    <xf numFmtId="3" fontId="59" fillId="0" borderId="0" xfId="0" applyNumberFormat="1" applyFont="1"/>
    <xf numFmtId="167" fontId="60" fillId="0" borderId="0" xfId="0" applyNumberFormat="1" applyFont="1" applyAlignment="1">
      <alignment horizontal="right"/>
    </xf>
    <xf numFmtId="166" fontId="59" fillId="0" borderId="0" xfId="0" applyNumberFormat="1" applyFont="1"/>
    <xf numFmtId="1" fontId="65" fillId="0" borderId="0" xfId="0" applyNumberFormat="1" applyFont="1"/>
    <xf numFmtId="1" fontId="78" fillId="0" borderId="0" xfId="0" applyNumberFormat="1" applyFont="1"/>
    <xf numFmtId="0" fontId="79" fillId="0" borderId="0" xfId="0" applyFont="1"/>
    <xf numFmtId="1" fontId="80" fillId="0" borderId="0" xfId="0" applyNumberFormat="1" applyFont="1"/>
    <xf numFmtId="3" fontId="60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3" fontId="30" fillId="0" borderId="17" xfId="0" applyNumberFormat="1" applyFont="1" applyBorder="1" applyAlignment="1">
      <alignment horizontal="left" vertical="center" wrapText="1"/>
    </xf>
    <xf numFmtId="0" fontId="81" fillId="0" borderId="0" xfId="1" applyFont="1" applyFill="1" applyBorder="1" applyAlignment="1">
      <alignment horizontal="left"/>
    </xf>
    <xf numFmtId="0" fontId="54" fillId="0" borderId="0" xfId="0" applyFont="1"/>
    <xf numFmtId="0" fontId="52" fillId="0" borderId="0" xfId="0" applyFont="1" applyAlignment="1">
      <alignment horizontal="center"/>
    </xf>
    <xf numFmtId="0" fontId="67" fillId="0" borderId="0" xfId="0" applyFont="1"/>
    <xf numFmtId="4" fontId="82" fillId="0" borderId="0" xfId="0" applyNumberFormat="1" applyFont="1" applyAlignment="1">
      <alignment wrapText="1"/>
    </xf>
    <xf numFmtId="0" fontId="28" fillId="24" borderId="0" xfId="0" applyFont="1" applyFill="1" applyBorder="1" applyAlignment="1">
      <alignment horizontal="center" vertical="center" wrapText="1"/>
    </xf>
    <xf numFmtId="3" fontId="28" fillId="24" borderId="17" xfId="0" applyNumberFormat="1" applyFont="1" applyFill="1" applyBorder="1" applyAlignment="1">
      <alignment vertical="top"/>
    </xf>
    <xf numFmtId="168" fontId="28" fillId="24" borderId="17" xfId="0" applyNumberFormat="1" applyFont="1" applyFill="1" applyBorder="1" applyAlignment="1">
      <alignment vertical="top"/>
    </xf>
    <xf numFmtId="3" fontId="30" fillId="24" borderId="0" xfId="0" applyNumberFormat="1" applyFont="1" applyFill="1" applyBorder="1"/>
    <xf numFmtId="168" fontId="30" fillId="24" borderId="0" xfId="0" applyNumberFormat="1" applyFont="1" applyFill="1" applyBorder="1"/>
    <xf numFmtId="166" fontId="51" fillId="0" borderId="0" xfId="0" applyNumberFormat="1" applyFont="1" applyFill="1" applyBorder="1"/>
    <xf numFmtId="3" fontId="0" fillId="0" borderId="0" xfId="0" applyNumberFormat="1"/>
    <xf numFmtId="10" fontId="49" fillId="0" borderId="0" xfId="0" applyNumberFormat="1" applyFont="1" applyAlignment="1">
      <alignment horizontal="center" vertical="center"/>
    </xf>
    <xf numFmtId="166" fontId="83" fillId="0" borderId="0" xfId="0" applyNumberFormat="1" applyFont="1" applyAlignment="1">
      <alignment horizontal="right"/>
    </xf>
    <xf numFmtId="166" fontId="34" fillId="0" borderId="0" xfId="0" applyNumberFormat="1" applyFont="1"/>
    <xf numFmtId="166" fontId="28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9" fillId="20" borderId="0" xfId="0" applyFont="1" applyFill="1" applyAlignment="1">
      <alignment horizontal="center" vertical="center" wrapText="1"/>
    </xf>
    <xf numFmtId="3" fontId="29" fillId="20" borderId="0" xfId="0" applyNumberFormat="1" applyFont="1" applyFill="1" applyAlignment="1">
      <alignment horizontal="center" vertical="center" wrapText="1"/>
    </xf>
    <xf numFmtId="3" fontId="41" fillId="21" borderId="0" xfId="0" applyNumberFormat="1" applyFont="1" applyFill="1" applyAlignment="1">
      <alignment horizontal="center" vertical="center" wrapText="1"/>
    </xf>
    <xf numFmtId="0" fontId="41" fillId="21" borderId="0" xfId="0" applyFont="1" applyFill="1" applyAlignment="1">
      <alignment horizontal="center" vertical="center" wrapText="1"/>
    </xf>
    <xf numFmtId="3" fontId="30" fillId="0" borderId="19" xfId="0" applyNumberFormat="1" applyFont="1" applyBorder="1" applyAlignment="1">
      <alignment horizontal="right"/>
    </xf>
    <xf numFmtId="166" fontId="30" fillId="17" borderId="0" xfId="0" applyNumberFormat="1" applyFont="1" applyFill="1"/>
    <xf numFmtId="3" fontId="28" fillId="14" borderId="0" xfId="0" applyNumberFormat="1" applyFont="1" applyFill="1" applyAlignment="1">
      <alignment horizontal="right"/>
    </xf>
    <xf numFmtId="167" fontId="30" fillId="0" borderId="0" xfId="0" applyNumberFormat="1" applyFont="1" applyAlignment="1">
      <alignment horizontal="right"/>
    </xf>
    <xf numFmtId="166" fontId="30" fillId="0" borderId="0" xfId="0" applyNumberFormat="1" applyFont="1"/>
    <xf numFmtId="3" fontId="38" fillId="18" borderId="18" xfId="0" applyNumberFormat="1" applyFont="1" applyFill="1" applyBorder="1"/>
    <xf numFmtId="171" fontId="28" fillId="0" borderId="18" xfId="0" applyNumberFormat="1" applyFont="1" applyBorder="1"/>
    <xf numFmtId="0" fontId="66" fillId="0" borderId="0" xfId="0" applyFont="1"/>
    <xf numFmtId="0" fontId="66" fillId="0" borderId="0" xfId="0" applyFont="1" applyAlignment="1">
      <alignment horizontal="right"/>
    </xf>
    <xf numFmtId="0" fontId="37" fillId="26" borderId="0" xfId="0" applyFont="1" applyFill="1" applyBorder="1" applyAlignment="1">
      <alignment horizontal="center" vertical="center" wrapText="1"/>
    </xf>
    <xf numFmtId="0" fontId="40" fillId="14" borderId="0" xfId="0" applyFont="1" applyFill="1" applyBorder="1" applyAlignment="1">
      <alignment horizontal="center" vertical="center" wrapText="1"/>
    </xf>
    <xf numFmtId="0" fontId="84" fillId="0" borderId="0" xfId="1" applyFont="1" applyFill="1" applyBorder="1" applyAlignment="1">
      <alignment horizontal="left"/>
    </xf>
    <xf numFmtId="0" fontId="82" fillId="0" borderId="0" xfId="0" applyFont="1"/>
    <xf numFmtId="4" fontId="34" fillId="0" borderId="0" xfId="0" applyNumberFormat="1" applyFont="1" applyAlignment="1">
      <alignment horizontal="right"/>
    </xf>
    <xf numFmtId="3" fontId="34" fillId="0" borderId="0" xfId="0" applyNumberFormat="1" applyFont="1"/>
    <xf numFmtId="168" fontId="85" fillId="0" borderId="0" xfId="0" applyNumberFormat="1" applyFont="1"/>
    <xf numFmtId="0" fontId="34" fillId="0" borderId="0" xfId="0" applyFont="1" applyAlignment="1">
      <alignment horizontal="right"/>
    </xf>
    <xf numFmtId="166" fontId="54" fillId="0" borderId="0" xfId="0" applyNumberFormat="1" applyFont="1" applyAlignment="1">
      <alignment horizontal="right"/>
    </xf>
    <xf numFmtId="3" fontId="64" fillId="0" borderId="0" xfId="0" applyNumberFormat="1" applyFont="1"/>
    <xf numFmtId="4" fontId="67" fillId="0" borderId="0" xfId="0" applyNumberFormat="1" applyFont="1" applyAlignment="1">
      <alignment horizontal="right"/>
    </xf>
    <xf numFmtId="166" fontId="52" fillId="0" borderId="0" xfId="0" applyNumberFormat="1" applyFont="1" applyBorder="1"/>
    <xf numFmtId="0" fontId="27" fillId="0" borderId="16" xfId="0" applyFont="1" applyBorder="1"/>
    <xf numFmtId="0" fontId="45" fillId="0" borderId="0" xfId="0" applyFont="1" applyAlignment="1">
      <alignment horizontal="right"/>
    </xf>
    <xf numFmtId="0" fontId="86" fillId="0" borderId="0" xfId="0" applyFont="1"/>
    <xf numFmtId="0" fontId="87" fillId="0" borderId="0" xfId="0" applyFont="1" applyBorder="1" applyAlignment="1">
      <alignment horizontal="right"/>
    </xf>
    <xf numFmtId="4" fontId="88" fillId="0" borderId="0" xfId="0" applyNumberFormat="1" applyFont="1" applyAlignment="1">
      <alignment wrapText="1"/>
    </xf>
    <xf numFmtId="170" fontId="89" fillId="0" borderId="0" xfId="0" applyNumberFormat="1" applyFont="1"/>
    <xf numFmtId="0" fontId="90" fillId="0" borderId="0" xfId="0" applyFont="1"/>
    <xf numFmtId="0" fontId="91" fillId="0" borderId="0" xfId="0" applyFont="1"/>
    <xf numFmtId="0" fontId="90" fillId="0" borderId="0" xfId="0" applyFont="1" applyBorder="1"/>
    <xf numFmtId="0" fontId="45" fillId="0" borderId="0" xfId="0" applyFont="1" applyBorder="1" applyAlignment="1">
      <alignment horizontal="right"/>
    </xf>
    <xf numFmtId="170" fontId="92" fillId="0" borderId="0" xfId="0" applyNumberFormat="1" applyFont="1" applyFill="1"/>
    <xf numFmtId="3" fontId="93" fillId="27" borderId="17" xfId="0" applyNumberFormat="1" applyFont="1" applyFill="1" applyBorder="1" applyAlignment="1">
      <alignment horizontal="center" vertical="center" wrapText="1"/>
    </xf>
    <xf numFmtId="166" fontId="93" fillId="18" borderId="0" xfId="0" applyNumberFormat="1" applyFont="1" applyFill="1" applyAlignment="1">
      <alignment horizontal="center" wrapText="1"/>
    </xf>
    <xf numFmtId="166" fontId="45" fillId="18" borderId="0" xfId="0" applyNumberFormat="1" applyFont="1" applyFill="1"/>
    <xf numFmtId="166" fontId="45" fillId="18" borderId="0" xfId="0" applyNumberFormat="1" applyFont="1" applyFill="1" applyAlignment="1">
      <alignment horizontal="right"/>
    </xf>
    <xf numFmtId="0" fontId="45" fillId="0" borderId="0" xfId="0" applyFont="1"/>
    <xf numFmtId="0" fontId="45" fillId="0" borderId="0" xfId="0" applyFont="1" applyBorder="1"/>
    <xf numFmtId="0" fontId="30" fillId="0" borderId="0" xfId="0" applyFont="1" applyAlignment="1">
      <alignment horizontal="center" vertical="center" wrapText="1"/>
    </xf>
    <xf numFmtId="0" fontId="97" fillId="0" borderId="0" xfId="35" applyFont="1"/>
    <xf numFmtId="0" fontId="12" fillId="0" borderId="0" xfId="0" applyFont="1" applyBorder="1"/>
    <xf numFmtId="0" fontId="98" fillId="16" borderId="0" xfId="0" applyFont="1" applyFill="1" applyBorder="1" applyAlignment="1">
      <alignment horizontal="center" vertical="center" wrapText="1"/>
    </xf>
    <xf numFmtId="0" fontId="98" fillId="14" borderId="0" xfId="0" applyFont="1" applyFill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right"/>
    </xf>
    <xf numFmtId="3" fontId="30" fillId="25" borderId="20" xfId="0" applyNumberFormat="1" applyFont="1" applyFill="1" applyBorder="1" applyAlignment="1">
      <alignment horizontal="right"/>
    </xf>
    <xf numFmtId="3" fontId="30" fillId="22" borderId="20" xfId="0" applyNumberFormat="1" applyFont="1" applyFill="1" applyBorder="1" applyAlignment="1">
      <alignment horizontal="right"/>
    </xf>
    <xf numFmtId="0" fontId="100" fillId="0" borderId="0" xfId="0" applyFont="1"/>
    <xf numFmtId="0" fontId="101" fillId="0" borderId="0" xfId="0" applyFont="1"/>
    <xf numFmtId="0" fontId="12" fillId="0" borderId="0" xfId="0" applyFont="1"/>
    <xf numFmtId="0" fontId="102" fillId="0" borderId="0" xfId="0" applyFont="1"/>
    <xf numFmtId="0" fontId="103" fillId="28" borderId="0" xfId="0" quotePrefix="1" applyFont="1" applyFill="1" applyAlignment="1">
      <alignment horizontal="center"/>
    </xf>
    <xf numFmtId="17" fontId="103" fillId="29" borderId="0" xfId="0" quotePrefix="1" applyNumberFormat="1" applyFont="1" applyFill="1" applyAlignment="1">
      <alignment horizontal="center"/>
    </xf>
    <xf numFmtId="0" fontId="103" fillId="0" borderId="0" xfId="0" applyFont="1" applyAlignment="1">
      <alignment horizontal="center"/>
    </xf>
    <xf numFmtId="0" fontId="0" fillId="0" borderId="0" xfId="0" applyAlignment="1">
      <alignment vertical="top"/>
    </xf>
    <xf numFmtId="166" fontId="105" fillId="0" borderId="0" xfId="0" applyNumberFormat="1" applyFont="1"/>
    <xf numFmtId="166" fontId="105" fillId="28" borderId="0" xfId="0" applyNumberFormat="1" applyFont="1" applyFill="1"/>
    <xf numFmtId="166" fontId="106" fillId="30" borderId="0" xfId="0" applyNumberFormat="1" applyFont="1" applyFill="1"/>
    <xf numFmtId="168" fontId="105" fillId="0" borderId="0" xfId="0" applyNumberFormat="1" applyFont="1"/>
    <xf numFmtId="0" fontId="30" fillId="0" borderId="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3" fontId="28" fillId="0" borderId="0" xfId="0" applyNumberFormat="1" applyFont="1" applyBorder="1" applyAlignment="1">
      <alignment vertical="top"/>
    </xf>
    <xf numFmtId="166" fontId="56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3" fontId="36" fillId="0" borderId="0" xfId="0" applyNumberFormat="1" applyFont="1" applyBorder="1" applyAlignment="1">
      <alignment vertical="top"/>
    </xf>
    <xf numFmtId="0" fontId="107" fillId="0" borderId="0" xfId="0" applyFont="1"/>
    <xf numFmtId="3" fontId="108" fillId="0" borderId="0" xfId="0" applyNumberFormat="1" applyFont="1" applyAlignment="1">
      <alignment horizontal="right"/>
    </xf>
    <xf numFmtId="0" fontId="108" fillId="0" borderId="0" xfId="0" applyFont="1" applyAlignment="1">
      <alignment horizontal="right"/>
    </xf>
    <xf numFmtId="0" fontId="58" fillId="0" borderId="0" xfId="0" applyFont="1"/>
    <xf numFmtId="3" fontId="108" fillId="0" borderId="0" xfId="0" applyNumberFormat="1" applyFont="1" applyBorder="1" applyAlignment="1">
      <alignment horizontal="right"/>
    </xf>
    <xf numFmtId="0" fontId="107" fillId="0" borderId="0" xfId="0" applyFont="1" applyBorder="1"/>
    <xf numFmtId="0" fontId="108" fillId="0" borderId="0" xfId="0" applyFont="1" applyFill="1" applyBorder="1"/>
    <xf numFmtId="0" fontId="108" fillId="0" borderId="0" xfId="0" applyFont="1" applyBorder="1"/>
    <xf numFmtId="0" fontId="107" fillId="0" borderId="0" xfId="0" applyFont="1" applyBorder="1" applyAlignment="1">
      <alignment horizontal="right"/>
    </xf>
    <xf numFmtId="0" fontId="109" fillId="0" borderId="0" xfId="0" applyFont="1" applyBorder="1" applyAlignment="1">
      <alignment horizontal="right"/>
    </xf>
    <xf numFmtId="0" fontId="109" fillId="0" borderId="0" xfId="0" applyFont="1" applyAlignment="1">
      <alignment horizontal="right"/>
    </xf>
    <xf numFmtId="0" fontId="110" fillId="0" borderId="0" xfId="0" applyFont="1"/>
    <xf numFmtId="0" fontId="108" fillId="0" borderId="0" xfId="0" applyFont="1"/>
    <xf numFmtId="0" fontId="108" fillId="0" borderId="21" xfId="0" applyFont="1" applyBorder="1" applyAlignment="1">
      <alignment horizontal="center"/>
    </xf>
    <xf numFmtId="166" fontId="108" fillId="0" borderId="21" xfId="0" applyNumberFormat="1" applyFont="1" applyBorder="1"/>
    <xf numFmtId="10" fontId="108" fillId="0" borderId="21" xfId="0" applyNumberFormat="1" applyFont="1" applyBorder="1"/>
    <xf numFmtId="166" fontId="30" fillId="0" borderId="21" xfId="0" applyNumberFormat="1" applyFont="1" applyBorder="1"/>
    <xf numFmtId="166" fontId="44" fillId="0" borderId="21" xfId="0" applyNumberFormat="1" applyFont="1" applyBorder="1"/>
    <xf numFmtId="0" fontId="28" fillId="0" borderId="21" xfId="0" applyFont="1" applyBorder="1" applyAlignment="1">
      <alignment horizontal="center"/>
    </xf>
    <xf numFmtId="166" fontId="28" fillId="0" borderId="21" xfId="0" applyNumberFormat="1" applyFont="1" applyBorder="1"/>
    <xf numFmtId="10" fontId="107" fillId="0" borderId="21" xfId="0" applyNumberFormat="1" applyFont="1" applyBorder="1"/>
    <xf numFmtId="0" fontId="87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166" fontId="28" fillId="0" borderId="23" xfId="0" applyNumberFormat="1" applyFont="1" applyBorder="1" applyAlignment="1">
      <alignment horizontal="right" vertical="top"/>
    </xf>
    <xf numFmtId="166" fontId="94" fillId="18" borderId="23" xfId="0" applyNumberFormat="1" applyFont="1" applyFill="1" applyBorder="1" applyAlignment="1">
      <alignment vertical="top"/>
    </xf>
    <xf numFmtId="166" fontId="28" fillId="17" borderId="23" xfId="0" applyNumberFormat="1" applyFont="1" applyFill="1" applyBorder="1" applyAlignment="1">
      <alignment horizontal="right" vertical="top"/>
    </xf>
    <xf numFmtId="166" fontId="28" fillId="22" borderId="23" xfId="0" applyNumberFormat="1" applyFont="1" applyFill="1" applyBorder="1" applyAlignment="1">
      <alignment horizontal="right" vertical="top"/>
    </xf>
    <xf numFmtId="166" fontId="28" fillId="14" borderId="23" xfId="0" applyNumberFormat="1" applyFont="1" applyFill="1" applyBorder="1" applyAlignment="1">
      <alignment horizontal="right" vertical="top"/>
    </xf>
    <xf numFmtId="166" fontId="28" fillId="17" borderId="0" xfId="0" applyNumberFormat="1" applyFont="1" applyFill="1"/>
    <xf numFmtId="3" fontId="30" fillId="25" borderId="24" xfId="0" applyNumberFormat="1" applyFont="1" applyFill="1" applyBorder="1" applyAlignment="1">
      <alignment horizontal="right"/>
    </xf>
    <xf numFmtId="166" fontId="45" fillId="18" borderId="19" xfId="0" applyNumberFormat="1" applyFont="1" applyFill="1" applyBorder="1"/>
    <xf numFmtId="166" fontId="45" fillId="18" borderId="25" xfId="0" applyNumberFormat="1" applyFont="1" applyFill="1" applyBorder="1"/>
    <xf numFmtId="3" fontId="28" fillId="0" borderId="0" xfId="0" applyNumberFormat="1" applyFont="1" applyAlignment="1">
      <alignment vertical="top"/>
    </xf>
    <xf numFmtId="166" fontId="56" fillId="0" borderId="0" xfId="0" applyNumberFormat="1" applyFont="1" applyAlignment="1">
      <alignment vertical="top"/>
    </xf>
    <xf numFmtId="166" fontId="120" fillId="29" borderId="0" xfId="0" applyNumberFormat="1" applyFont="1" applyFill="1"/>
    <xf numFmtId="166" fontId="120" fillId="29" borderId="0" xfId="0" applyNumberFormat="1" applyFont="1" applyFill="1" applyAlignment="1">
      <alignment horizontal="right"/>
    </xf>
    <xf numFmtId="0" fontId="121" fillId="0" borderId="0" xfId="0" applyFont="1" applyAlignment="1">
      <alignment horizontal="center"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0" fontId="121" fillId="28" borderId="0" xfId="0" applyFont="1" applyFill="1" applyAlignment="1">
      <alignment horizontal="center" vertical="center" wrapText="1"/>
    </xf>
    <xf numFmtId="0" fontId="121" fillId="29" borderId="0" xfId="0" applyFont="1" applyFill="1" applyAlignment="1">
      <alignment horizontal="center" vertical="center" wrapText="1"/>
    </xf>
    <xf numFmtId="166" fontId="122" fillId="28" borderId="0" xfId="0" applyNumberFormat="1" applyFont="1" applyFill="1" applyAlignment="1">
      <alignment horizontal="center" wrapText="1"/>
    </xf>
    <xf numFmtId="166" fontId="122" fillId="29" borderId="0" xfId="0" applyNumberFormat="1" applyFont="1" applyFill="1" applyAlignment="1">
      <alignment horizontal="center" wrapText="1"/>
    </xf>
    <xf numFmtId="166" fontId="120" fillId="28" borderId="0" xfId="0" applyNumberFormat="1" applyFont="1" applyFill="1"/>
    <xf numFmtId="166" fontId="125" fillId="0" borderId="0" xfId="0" applyNumberFormat="1" applyFont="1" applyAlignment="1">
      <alignment vertical="top"/>
    </xf>
    <xf numFmtId="166" fontId="120" fillId="28" borderId="0" xfId="0" applyNumberFormat="1" applyFont="1" applyFill="1" applyAlignment="1">
      <alignment horizontal="right"/>
    </xf>
    <xf numFmtId="1" fontId="125" fillId="0" borderId="0" xfId="0" applyNumberFormat="1" applyFont="1" applyAlignment="1">
      <alignment vertical="top"/>
    </xf>
    <xf numFmtId="0" fontId="126" fillId="0" borderId="0" xfId="0" applyFont="1"/>
    <xf numFmtId="0" fontId="13" fillId="0" borderId="0" xfId="0" applyFont="1"/>
    <xf numFmtId="14" fontId="129" fillId="0" borderId="0" xfId="0" quotePrefix="1" applyNumberFormat="1" applyFont="1" applyAlignment="1">
      <alignment horizontal="left" vertical="top"/>
    </xf>
    <xf numFmtId="0" fontId="97" fillId="0" borderId="0" xfId="35" applyFont="1" applyFill="1"/>
    <xf numFmtId="3" fontId="94" fillId="0" borderId="0" xfId="0" applyNumberFormat="1" applyFont="1"/>
    <xf numFmtId="0" fontId="94" fillId="0" borderId="0" xfId="0" applyFont="1"/>
    <xf numFmtId="0" fontId="130" fillId="0" borderId="0" xfId="0" applyFont="1"/>
    <xf numFmtId="0" fontId="28" fillId="19" borderId="0" xfId="0" applyFont="1" applyFill="1" applyAlignment="1">
      <alignment horizontal="center" vertical="center" wrapText="1"/>
    </xf>
    <xf numFmtId="166" fontId="94" fillId="0" borderId="23" xfId="0" applyNumberFormat="1" applyFont="1" applyBorder="1" applyAlignment="1">
      <alignment vertical="top"/>
    </xf>
    <xf numFmtId="0" fontId="45" fillId="0" borderId="0" xfId="39" applyFont="1" applyProtection="1">
      <protection locked="0"/>
    </xf>
    <xf numFmtId="166" fontId="45" fillId="18" borderId="0" xfId="0" applyNumberFormat="1" applyFont="1" applyFill="1" applyAlignment="1">
      <alignment horizontal="right" vertical="top"/>
    </xf>
    <xf numFmtId="3" fontId="30" fillId="22" borderId="16" xfId="0" applyNumberFormat="1" applyFont="1" applyFill="1" applyBorder="1"/>
    <xf numFmtId="166" fontId="94" fillId="18" borderId="0" xfId="0" applyNumberFormat="1" applyFont="1" applyFill="1" applyAlignment="1">
      <alignment horizontal="right" vertical="top"/>
    </xf>
    <xf numFmtId="3" fontId="28" fillId="0" borderId="0" xfId="0" applyNumberFormat="1" applyFont="1" applyAlignment="1">
      <alignment horizontal="right" vertical="top"/>
    </xf>
    <xf numFmtId="0" fontId="43" fillId="0" borderId="0" xfId="35"/>
    <xf numFmtId="3" fontId="110" fillId="0" borderId="0" xfId="0" applyNumberFormat="1" applyFont="1" applyBorder="1"/>
    <xf numFmtId="0" fontId="110" fillId="0" borderId="0" xfId="0" applyFont="1" applyBorder="1"/>
    <xf numFmtId="166" fontId="28" fillId="0" borderId="23" xfId="0" applyNumberFormat="1" applyFont="1" applyBorder="1" applyAlignment="1">
      <alignment vertical="top"/>
    </xf>
    <xf numFmtId="166" fontId="28" fillId="17" borderId="23" xfId="0" applyNumberFormat="1" applyFont="1" applyFill="1" applyBorder="1" applyAlignment="1">
      <alignment vertical="top"/>
    </xf>
    <xf numFmtId="3" fontId="28" fillId="22" borderId="23" xfId="0" applyNumberFormat="1" applyFont="1" applyFill="1" applyBorder="1" applyAlignment="1">
      <alignment vertical="top"/>
    </xf>
    <xf numFmtId="166" fontId="28" fillId="14" borderId="23" xfId="0" applyNumberFormat="1" applyFont="1" applyFill="1" applyBorder="1" applyAlignment="1">
      <alignment vertical="top"/>
    </xf>
    <xf numFmtId="3" fontId="44" fillId="0" borderId="21" xfId="45" applyNumberFormat="1" applyFont="1" applyBorder="1"/>
    <xf numFmtId="0" fontId="131" fillId="0" borderId="0" xfId="0" applyFont="1"/>
    <xf numFmtId="166" fontId="122" fillId="18" borderId="0" xfId="0" applyNumberFormat="1" applyFont="1" applyFill="1" applyAlignment="1">
      <alignment horizontal="center" wrapText="1"/>
    </xf>
    <xf numFmtId="166" fontId="106" fillId="27" borderId="0" xfId="0" applyNumberFormat="1" applyFont="1" applyFill="1"/>
    <xf numFmtId="3" fontId="134" fillId="0" borderId="0" xfId="0" applyNumberFormat="1" applyFont="1"/>
    <xf numFmtId="166" fontId="120" fillId="18" borderId="0" xfId="0" applyNumberFormat="1" applyFont="1" applyFill="1"/>
    <xf numFmtId="166" fontId="120" fillId="18" borderId="0" xfId="0" applyNumberFormat="1" applyFont="1" applyFill="1" applyAlignment="1">
      <alignment horizontal="right"/>
    </xf>
    <xf numFmtId="17" fontId="135" fillId="18" borderId="0" xfId="0" quotePrefix="1" applyNumberFormat="1" applyFont="1" applyFill="1" applyAlignment="1">
      <alignment horizontal="center"/>
    </xf>
    <xf numFmtId="0" fontId="114" fillId="0" borderId="0" xfId="0" applyFont="1"/>
    <xf numFmtId="0" fontId="137" fillId="0" borderId="0" xfId="0" applyFont="1"/>
    <xf numFmtId="0" fontId="139" fillId="0" borderId="0" xfId="0" applyFont="1"/>
    <xf numFmtId="0" fontId="115" fillId="22" borderId="0" xfId="0" applyFont="1" applyFill="1"/>
    <xf numFmtId="0" fontId="115" fillId="18" borderId="0" xfId="0" applyFont="1" applyFill="1"/>
    <xf numFmtId="0" fontId="114" fillId="22" borderId="0" xfId="0" applyFont="1" applyFill="1"/>
    <xf numFmtId="0" fontId="114" fillId="18" borderId="0" xfId="0" applyFont="1" applyFill="1"/>
    <xf numFmtId="0" fontId="115" fillId="0" borderId="0" xfId="0" applyFont="1"/>
    <xf numFmtId="0" fontId="115" fillId="0" borderId="0" xfId="0" applyFont="1" applyAlignment="1">
      <alignment vertical="top" wrapText="1"/>
    </xf>
    <xf numFmtId="0" fontId="115" fillId="22" borderId="0" xfId="0" applyFont="1" applyFill="1" applyAlignment="1">
      <alignment vertical="top" wrapText="1"/>
    </xf>
    <xf numFmtId="0" fontId="115" fillId="18" borderId="0" xfId="0" applyFont="1" applyFill="1" applyAlignment="1">
      <alignment vertical="top" wrapText="1"/>
    </xf>
    <xf numFmtId="0" fontId="114" fillId="0" borderId="0" xfId="0" applyFont="1" applyAlignment="1">
      <alignment vertical="top" wrapText="1"/>
    </xf>
    <xf numFmtId="0" fontId="114" fillId="22" borderId="0" xfId="0" applyFont="1" applyFill="1" applyAlignment="1">
      <alignment vertical="top" wrapText="1"/>
    </xf>
    <xf numFmtId="0" fontId="114" fillId="18" borderId="0" xfId="0" applyFont="1" applyFill="1" applyAlignment="1">
      <alignment vertical="top" wrapText="1"/>
    </xf>
    <xf numFmtId="0" fontId="108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14" fillId="0" borderId="0" xfId="0" applyFont="1" applyAlignment="1">
      <alignment vertical="top"/>
    </xf>
    <xf numFmtId="3" fontId="114" fillId="0" borderId="0" xfId="0" applyNumberFormat="1" applyFont="1" applyAlignment="1">
      <alignment vertical="top"/>
    </xf>
    <xf numFmtId="168" fontId="114" fillId="0" borderId="0" xfId="0" applyNumberFormat="1" applyFont="1" applyAlignment="1">
      <alignment vertical="top"/>
    </xf>
    <xf numFmtId="166" fontId="94" fillId="0" borderId="17" xfId="0" applyNumberFormat="1" applyFont="1" applyBorder="1" applyAlignment="1">
      <alignment vertical="top"/>
    </xf>
    <xf numFmtId="0" fontId="104" fillId="0" borderId="0" xfId="0" applyFont="1" applyAlignment="1">
      <alignment vertical="top"/>
    </xf>
    <xf numFmtId="3" fontId="115" fillId="0" borderId="0" xfId="0" applyNumberFormat="1" applyFont="1"/>
    <xf numFmtId="3" fontId="114" fillId="0" borderId="0" xfId="0" applyNumberFormat="1" applyFont="1"/>
    <xf numFmtId="168" fontId="115" fillId="0" borderId="0" xfId="0" applyNumberFormat="1" applyFont="1"/>
    <xf numFmtId="0" fontId="3" fillId="0" borderId="0" xfId="0" applyFont="1"/>
    <xf numFmtId="0" fontId="141" fillId="0" borderId="0" xfId="0" applyFont="1"/>
    <xf numFmtId="14" fontId="142" fillId="0" borderId="0" xfId="1" quotePrefix="1" applyNumberFormat="1" applyFont="1" applyFill="1" applyBorder="1" applyAlignment="1">
      <alignment horizontal="left"/>
    </xf>
    <xf numFmtId="0" fontId="87" fillId="0" borderId="0" xfId="0" applyFont="1" applyAlignment="1">
      <alignment horizontal="right"/>
    </xf>
    <xf numFmtId="4" fontId="141" fillId="0" borderId="0" xfId="0" applyNumberFormat="1" applyFont="1" applyAlignment="1">
      <alignment wrapText="1"/>
    </xf>
    <xf numFmtId="166" fontId="52" fillId="0" borderId="0" xfId="0" applyNumberFormat="1" applyFont="1"/>
    <xf numFmtId="0" fontId="143" fillId="0" borderId="0" xfId="0" applyFont="1"/>
    <xf numFmtId="170" fontId="94" fillId="0" borderId="0" xfId="0" applyNumberFormat="1" applyFont="1"/>
    <xf numFmtId="170" fontId="92" fillId="0" borderId="0" xfId="0" applyNumberFormat="1" applyFont="1"/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144" fillId="0" borderId="23" xfId="0" applyFont="1" applyBorder="1" applyAlignment="1">
      <alignment horizontal="right" vertical="top"/>
    </xf>
    <xf numFmtId="0" fontId="144" fillId="0" borderId="23" xfId="0" applyFont="1" applyBorder="1" applyAlignment="1">
      <alignment vertical="top"/>
    </xf>
    <xf numFmtId="166" fontId="144" fillId="0" borderId="23" xfId="0" applyNumberFormat="1" applyFont="1" applyBorder="1" applyAlignment="1">
      <alignment horizontal="right" vertical="top"/>
    </xf>
    <xf numFmtId="166" fontId="145" fillId="18" borderId="17" xfId="0" applyNumberFormat="1" applyFont="1" applyFill="1" applyBorder="1" applyAlignment="1">
      <alignment horizontal="right" vertical="top"/>
    </xf>
    <xf numFmtId="166" fontId="145" fillId="18" borderId="23" xfId="0" applyNumberFormat="1" applyFont="1" applyFill="1" applyBorder="1" applyAlignment="1">
      <alignment vertical="top"/>
    </xf>
    <xf numFmtId="166" fontId="144" fillId="17" borderId="23" xfId="0" applyNumberFormat="1" applyFont="1" applyFill="1" applyBorder="1" applyAlignment="1">
      <alignment horizontal="right" vertical="top"/>
    </xf>
    <xf numFmtId="166" fontId="144" fillId="22" borderId="23" xfId="0" applyNumberFormat="1" applyFont="1" applyFill="1" applyBorder="1" applyAlignment="1">
      <alignment horizontal="right" vertical="top"/>
    </xf>
    <xf numFmtId="166" fontId="144" fillId="14" borderId="23" xfId="0" applyNumberFormat="1" applyFont="1" applyFill="1" applyBorder="1" applyAlignment="1">
      <alignment horizontal="right" vertical="top"/>
    </xf>
    <xf numFmtId="3" fontId="28" fillId="24" borderId="23" xfId="0" applyNumberFormat="1" applyFont="1" applyFill="1" applyBorder="1" applyAlignment="1">
      <alignment vertical="top"/>
    </xf>
    <xf numFmtId="168" fontId="28" fillId="24" borderId="23" xfId="0" applyNumberFormat="1" applyFont="1" applyFill="1" applyBorder="1" applyAlignment="1">
      <alignment vertical="top"/>
    </xf>
    <xf numFmtId="0" fontId="12" fillId="0" borderId="23" xfId="0" applyFont="1" applyBorder="1" applyAlignment="1">
      <alignment vertical="top"/>
    </xf>
    <xf numFmtId="168" fontId="28" fillId="0" borderId="23" xfId="0" applyNumberFormat="1" applyFont="1" applyBorder="1" applyAlignment="1">
      <alignment vertical="top"/>
    </xf>
    <xf numFmtId="168" fontId="12" fillId="0" borderId="23" xfId="0" applyNumberFormat="1" applyFont="1" applyBorder="1" applyAlignment="1">
      <alignment vertical="top"/>
    </xf>
    <xf numFmtId="166" fontId="144" fillId="0" borderId="23" xfId="0" applyNumberFormat="1" applyFont="1" applyBorder="1" applyAlignment="1">
      <alignment vertical="top"/>
    </xf>
    <xf numFmtId="166" fontId="144" fillId="17" borderId="23" xfId="0" applyNumberFormat="1" applyFont="1" applyFill="1" applyBorder="1" applyAlignment="1">
      <alignment vertical="top"/>
    </xf>
    <xf numFmtId="3" fontId="144" fillId="22" borderId="23" xfId="0" applyNumberFormat="1" applyFont="1" applyFill="1" applyBorder="1" applyAlignment="1">
      <alignment vertical="top"/>
    </xf>
    <xf numFmtId="166" fontId="144" fillId="14" borderId="23" xfId="0" applyNumberFormat="1" applyFont="1" applyFill="1" applyBorder="1" applyAlignment="1">
      <alignment vertical="top"/>
    </xf>
    <xf numFmtId="3" fontId="146" fillId="0" borderId="0" xfId="0" applyNumberFormat="1" applyFont="1" applyAlignment="1">
      <alignment horizontal="right"/>
    </xf>
    <xf numFmtId="0" fontId="144" fillId="0" borderId="0" xfId="0" applyFont="1"/>
    <xf numFmtId="3" fontId="147" fillId="0" borderId="0" xfId="0" applyNumberFormat="1" applyFont="1" applyAlignment="1">
      <alignment horizontal="right"/>
    </xf>
    <xf numFmtId="166" fontId="147" fillId="0" borderId="0" xfId="0" applyNumberFormat="1" applyFont="1"/>
    <xf numFmtId="166" fontId="148" fillId="18" borderId="0" xfId="0" applyNumberFormat="1" applyFont="1" applyFill="1" applyAlignment="1">
      <alignment horizontal="right" vertical="top"/>
    </xf>
    <xf numFmtId="166" fontId="148" fillId="18" borderId="0" xfId="0" applyNumberFormat="1" applyFont="1" applyFill="1"/>
    <xf numFmtId="166" fontId="148" fillId="18" borderId="0" xfId="0" applyNumberFormat="1" applyFont="1" applyFill="1" applyAlignment="1">
      <alignment horizontal="right"/>
    </xf>
    <xf numFmtId="166" fontId="147" fillId="0" borderId="0" xfId="0" applyNumberFormat="1" applyFont="1" applyAlignment="1">
      <alignment horizontal="right"/>
    </xf>
    <xf numFmtId="166" fontId="144" fillId="17" borderId="0" xfId="0" applyNumberFormat="1" applyFont="1" applyFill="1"/>
    <xf numFmtId="3" fontId="147" fillId="22" borderId="0" xfId="0" applyNumberFormat="1" applyFont="1" applyFill="1"/>
    <xf numFmtId="3" fontId="144" fillId="14" borderId="0" xfId="0" applyNumberFormat="1" applyFont="1" applyFill="1" applyAlignment="1">
      <alignment horizontal="right"/>
    </xf>
    <xf numFmtId="0" fontId="30" fillId="0" borderId="0" xfId="39" applyFont="1" applyProtection="1">
      <protection locked="0"/>
    </xf>
    <xf numFmtId="3" fontId="30" fillId="24" borderId="0" xfId="0" applyNumberFormat="1" applyFont="1" applyFill="1"/>
    <xf numFmtId="168" fontId="30" fillId="24" borderId="0" xfId="0" applyNumberFormat="1" applyFont="1" applyFill="1"/>
    <xf numFmtId="168" fontId="30" fillId="0" borderId="0" xfId="0" applyNumberFormat="1" applyFont="1"/>
    <xf numFmtId="3" fontId="146" fillId="0" borderId="0" xfId="0" applyNumberFormat="1" applyFont="1"/>
    <xf numFmtId="166" fontId="147" fillId="17" borderId="0" xfId="0" applyNumberFormat="1" applyFont="1" applyFill="1"/>
    <xf numFmtId="3" fontId="147" fillId="25" borderId="24" xfId="0" applyNumberFormat="1" applyFont="1" applyFill="1" applyBorder="1" applyAlignment="1">
      <alignment horizontal="right"/>
    </xf>
    <xf numFmtId="3" fontId="147" fillId="0" borderId="0" xfId="0" applyNumberFormat="1" applyFont="1"/>
    <xf numFmtId="166" fontId="148" fillId="18" borderId="19" xfId="0" applyNumberFormat="1" applyFont="1" applyFill="1" applyBorder="1"/>
    <xf numFmtId="3" fontId="147" fillId="0" borderId="19" xfId="0" applyNumberFormat="1" applyFont="1" applyBorder="1" applyAlignment="1">
      <alignment horizontal="right"/>
    </xf>
    <xf numFmtId="3" fontId="147" fillId="22" borderId="20" xfId="0" applyNumberFormat="1" applyFont="1" applyFill="1" applyBorder="1" applyAlignment="1">
      <alignment horizontal="right"/>
    </xf>
    <xf numFmtId="3" fontId="147" fillId="25" borderId="20" xfId="0" applyNumberFormat="1" applyFont="1" applyFill="1" applyBorder="1" applyAlignment="1">
      <alignment horizontal="right"/>
    </xf>
    <xf numFmtId="166" fontId="148" fillId="18" borderId="25" xfId="0" applyNumberFormat="1" applyFont="1" applyFill="1" applyBorder="1"/>
    <xf numFmtId="1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1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1" fontId="39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0" fontId="150" fillId="0" borderId="0" xfId="1" applyFont="1" applyFill="1" applyBorder="1" applyAlignment="1">
      <alignment horizontal="left"/>
    </xf>
    <xf numFmtId="0" fontId="151" fillId="0" borderId="0" xfId="0" applyFont="1" applyBorder="1"/>
    <xf numFmtId="0" fontId="152" fillId="0" borderId="0" xfId="0" applyFont="1" applyBorder="1"/>
    <xf numFmtId="0" fontId="153" fillId="0" borderId="0" xfId="1" applyFont="1" applyFill="1" applyBorder="1" applyAlignment="1">
      <alignment horizontal="left"/>
    </xf>
    <xf numFmtId="0" fontId="154" fillId="0" borderId="0" xfId="0" applyFont="1" applyBorder="1"/>
    <xf numFmtId="3" fontId="155" fillId="0" borderId="0" xfId="0" applyNumberFormat="1" applyFont="1" applyBorder="1" applyAlignment="1">
      <alignment horizontal="right"/>
    </xf>
    <xf numFmtId="3" fontId="156" fillId="0" borderId="0" xfId="0" applyNumberFormat="1" applyFont="1" applyBorder="1" applyAlignment="1">
      <alignment horizontal="right"/>
    </xf>
    <xf numFmtId="0" fontId="157" fillId="0" borderId="0" xfId="0" applyFont="1" applyBorder="1"/>
    <xf numFmtId="0" fontId="104" fillId="0" borderId="23" xfId="0" applyFont="1" applyBorder="1" applyAlignment="1">
      <alignment vertical="top"/>
    </xf>
    <xf numFmtId="166" fontId="132" fillId="28" borderId="23" xfId="0" applyNumberFormat="1" applyFont="1" applyFill="1" applyBorder="1" applyAlignment="1">
      <alignment vertical="top"/>
    </xf>
    <xf numFmtId="166" fontId="133" fillId="30" borderId="23" xfId="0" applyNumberFormat="1" applyFont="1" applyFill="1" applyBorder="1" applyAlignment="1">
      <alignment vertical="top"/>
    </xf>
    <xf numFmtId="166" fontId="133" fillId="27" borderId="23" xfId="0" applyNumberFormat="1" applyFont="1" applyFill="1" applyBorder="1" applyAlignment="1">
      <alignment vertical="top"/>
    </xf>
    <xf numFmtId="166" fontId="132" fillId="0" borderId="23" xfId="0" applyNumberFormat="1" applyFont="1" applyBorder="1" applyAlignment="1">
      <alignment vertical="top"/>
    </xf>
    <xf numFmtId="168" fontId="132" fillId="0" borderId="23" xfId="0" applyNumberFormat="1" applyFont="1" applyBorder="1" applyAlignment="1">
      <alignment vertical="top"/>
    </xf>
    <xf numFmtId="3" fontId="132" fillId="0" borderId="23" xfId="0" applyNumberFormat="1" applyFont="1" applyBorder="1" applyAlignment="1">
      <alignment vertical="top"/>
    </xf>
    <xf numFmtId="166" fontId="54" fillId="28" borderId="23" xfId="0" applyNumberFormat="1" applyFont="1" applyFill="1" applyBorder="1" applyAlignment="1">
      <alignment vertical="top"/>
    </xf>
    <xf numFmtId="166" fontId="54" fillId="29" borderId="23" xfId="0" applyNumberFormat="1" applyFont="1" applyFill="1" applyBorder="1" applyAlignment="1">
      <alignment vertical="top"/>
    </xf>
    <xf numFmtId="166" fontId="54" fillId="18" borderId="23" xfId="0" applyNumberFormat="1" applyFont="1" applyFill="1" applyBorder="1" applyAlignment="1">
      <alignment vertical="top"/>
    </xf>
    <xf numFmtId="166" fontId="54" fillId="0" borderId="23" xfId="0" applyNumberFormat="1" applyFont="1" applyBorder="1" applyAlignment="1">
      <alignment vertical="top"/>
    </xf>
    <xf numFmtId="1" fontId="125" fillId="0" borderId="23" xfId="0" applyNumberFormat="1" applyFont="1" applyBorder="1" applyAlignment="1">
      <alignment vertical="top"/>
    </xf>
    <xf numFmtId="0" fontId="120" fillId="0" borderId="23" xfId="0" applyFont="1" applyBorder="1" applyAlignment="1">
      <alignment vertical="top"/>
    </xf>
    <xf numFmtId="0" fontId="160" fillId="0" borderId="0" xfId="0" applyFont="1"/>
    <xf numFmtId="3" fontId="161" fillId="0" borderId="0" xfId="0" applyNumberFormat="1" applyFont="1" applyAlignment="1">
      <alignment horizontal="right"/>
    </xf>
    <xf numFmtId="4" fontId="162" fillId="0" borderId="0" xfId="0" applyNumberFormat="1" applyFont="1" applyAlignment="1">
      <alignment horizontal="right"/>
    </xf>
    <xf numFmtId="3" fontId="162" fillId="0" borderId="0" xfId="0" applyNumberFormat="1" applyFont="1"/>
    <xf numFmtId="168" fontId="163" fillId="0" borderId="0" xfId="0" applyNumberFormat="1" applyFont="1"/>
    <xf numFmtId="4" fontId="164" fillId="0" borderId="0" xfId="0" applyNumberFormat="1" applyFont="1" applyAlignment="1">
      <alignment wrapText="1"/>
    </xf>
    <xf numFmtId="0" fontId="162" fillId="0" borderId="0" xfId="0" applyFont="1" applyAlignment="1">
      <alignment horizontal="right"/>
    </xf>
    <xf numFmtId="3" fontId="162" fillId="0" borderId="0" xfId="0" applyNumberFormat="1" applyFont="1" applyAlignment="1">
      <alignment horizontal="right"/>
    </xf>
    <xf numFmtId="166" fontId="162" fillId="0" borderId="0" xfId="0" applyNumberFormat="1" applyFont="1"/>
    <xf numFmtId="166" fontId="165" fillId="0" borderId="0" xfId="0" applyNumberFormat="1" applyFont="1" applyAlignment="1">
      <alignment horizontal="right"/>
    </xf>
    <xf numFmtId="0" fontId="164" fillId="0" borderId="0" xfId="0" applyFont="1"/>
    <xf numFmtId="0" fontId="166" fillId="0" borderId="0" xfId="0" applyFont="1"/>
    <xf numFmtId="3" fontId="167" fillId="0" borderId="0" xfId="0" applyNumberFormat="1" applyFont="1" applyAlignment="1">
      <alignment horizontal="right"/>
    </xf>
    <xf numFmtId="10" fontId="168" fillId="0" borderId="0" xfId="0" applyNumberFormat="1" applyFont="1" applyAlignment="1">
      <alignment horizontal="center" vertical="center"/>
    </xf>
    <xf numFmtId="0" fontId="169" fillId="0" borderId="0" xfId="0" applyFont="1"/>
    <xf numFmtId="0" fontId="30" fillId="18" borderId="0" xfId="0" applyFont="1" applyFill="1" applyAlignment="1">
      <alignment horizontal="left" vertical="center" wrapText="1"/>
    </xf>
    <xf numFmtId="3" fontId="28" fillId="0" borderId="0" xfId="0" applyNumberFormat="1" applyFont="1" applyAlignment="1">
      <alignment horizontal="left" vertical="center" wrapText="1"/>
    </xf>
    <xf numFmtId="0" fontId="10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top"/>
    </xf>
    <xf numFmtId="166" fontId="28" fillId="0" borderId="27" xfId="0" applyNumberFormat="1" applyFont="1" applyBorder="1" applyAlignment="1">
      <alignment vertical="top"/>
    </xf>
    <xf numFmtId="166" fontId="28" fillId="0" borderId="18" xfId="0" applyNumberFormat="1" applyFont="1" applyBorder="1" applyAlignment="1">
      <alignment vertical="top"/>
    </xf>
    <xf numFmtId="171" fontId="28" fillId="0" borderId="18" xfId="0" applyNumberFormat="1" applyFont="1" applyBorder="1" applyAlignment="1">
      <alignment vertical="top"/>
    </xf>
    <xf numFmtId="10" fontId="77" fillId="0" borderId="18" xfId="0" applyNumberFormat="1" applyFont="1" applyBorder="1" applyAlignment="1">
      <alignment vertical="top"/>
    </xf>
    <xf numFmtId="3" fontId="38" fillId="22" borderId="18" xfId="0" applyNumberFormat="1" applyFont="1" applyFill="1" applyBorder="1" applyAlignment="1">
      <alignment vertical="top"/>
    </xf>
    <xf numFmtId="166" fontId="28" fillId="18" borderId="18" xfId="0" applyNumberFormat="1" applyFont="1" applyFill="1" applyBorder="1" applyAlignment="1">
      <alignment vertical="top"/>
    </xf>
    <xf numFmtId="3" fontId="28" fillId="0" borderId="18" xfId="0" applyNumberFormat="1" applyFont="1" applyBorder="1" applyAlignment="1">
      <alignment horizontal="right" vertical="top"/>
    </xf>
    <xf numFmtId="3" fontId="38" fillId="0" borderId="18" xfId="0" applyNumberFormat="1" applyFont="1" applyBorder="1" applyAlignment="1">
      <alignment vertical="top"/>
    </xf>
    <xf numFmtId="166" fontId="94" fillId="0" borderId="27" xfId="0" applyNumberFormat="1" applyFont="1" applyBorder="1" applyAlignment="1">
      <alignment vertical="top"/>
    </xf>
    <xf numFmtId="0" fontId="38" fillId="0" borderId="18" xfId="0" applyFont="1" applyBorder="1" applyAlignment="1">
      <alignment vertical="top"/>
    </xf>
    <xf numFmtId="10" fontId="76" fillId="0" borderId="0" xfId="0" applyNumberFormat="1" applyFont="1"/>
    <xf numFmtId="166" fontId="30" fillId="0" borderId="26" xfId="0" applyNumberFormat="1" applyFont="1" applyBorder="1"/>
    <xf numFmtId="0" fontId="170" fillId="0" borderId="0" xfId="35" applyFont="1"/>
    <xf numFmtId="0" fontId="15" fillId="0" borderId="0" xfId="3" applyFill="1" applyAlignment="1">
      <alignment vertical="top"/>
    </xf>
    <xf numFmtId="0" fontId="9" fillId="0" borderId="0" xfId="0" applyFont="1" applyFill="1"/>
    <xf numFmtId="0" fontId="0" fillId="0" borderId="0" xfId="0" applyFill="1"/>
    <xf numFmtId="0" fontId="101" fillId="18" borderId="0" xfId="0" applyFont="1" applyFill="1" applyAlignment="1">
      <alignment horizontal="center" vertical="center" wrapText="1"/>
    </xf>
    <xf numFmtId="166" fontId="123" fillId="0" borderId="0" xfId="0" applyNumberFormat="1" applyFont="1" applyFill="1" applyAlignment="1">
      <alignment horizontal="center" wrapText="1"/>
    </xf>
    <xf numFmtId="0" fontId="124" fillId="0" borderId="0" xfId="0" applyFont="1" applyFill="1" applyAlignment="1">
      <alignment wrapText="1"/>
    </xf>
    <xf numFmtId="0" fontId="87" fillId="0" borderId="0" xfId="0" applyFont="1" applyFill="1" applyAlignment="1">
      <alignment horizontal="center"/>
    </xf>
    <xf numFmtId="0" fontId="99" fillId="0" borderId="0" xfId="1" applyFont="1" applyFill="1"/>
    <xf numFmtId="0" fontId="100" fillId="0" borderId="0" xfId="0" applyFont="1" applyFill="1"/>
    <xf numFmtId="0" fontId="101" fillId="0" borderId="0" xfId="0" applyFont="1" applyFill="1"/>
    <xf numFmtId="0" fontId="12" fillId="0" borderId="0" xfId="0" applyFont="1" applyFill="1"/>
    <xf numFmtId="0" fontId="127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3" fillId="0" borderId="0" xfId="39" applyFont="1" applyFill="1" applyAlignment="1"/>
    <xf numFmtId="0" fontId="54" fillId="0" borderId="0" xfId="0" applyFont="1" applyFill="1"/>
    <xf numFmtId="0" fontId="126" fillId="0" borderId="0" xfId="0" applyFont="1" applyFill="1"/>
    <xf numFmtId="0" fontId="82" fillId="0" borderId="0" xfId="0" applyFont="1" applyFill="1"/>
    <xf numFmtId="0" fontId="128" fillId="0" borderId="0" xfId="0" applyFont="1" applyFill="1"/>
    <xf numFmtId="0" fontId="88" fillId="0" borderId="0" xfId="0" applyFont="1" applyFill="1"/>
    <xf numFmtId="0" fontId="87" fillId="0" borderId="0" xfId="0" applyFont="1" applyFill="1"/>
    <xf numFmtId="0" fontId="119" fillId="0" borderId="0" xfId="0" applyFont="1" applyFill="1"/>
    <xf numFmtId="0" fontId="118" fillId="0" borderId="0" xfId="0" applyFont="1" applyFill="1"/>
    <xf numFmtId="0" fontId="107" fillId="0" borderId="21" xfId="0" applyFont="1" applyFill="1" applyBorder="1" applyAlignment="1">
      <alignment horizontal="center" wrapText="1"/>
    </xf>
    <xf numFmtId="0" fontId="114" fillId="0" borderId="21" xfId="0" applyFont="1" applyFill="1" applyBorder="1" applyAlignment="1">
      <alignment horizontal="center" wrapText="1"/>
    </xf>
    <xf numFmtId="0" fontId="110" fillId="0" borderId="0" xfId="0" applyFont="1" applyFill="1"/>
    <xf numFmtId="0" fontId="116" fillId="0" borderId="0" xfId="0" applyFont="1" applyFill="1"/>
    <xf numFmtId="0" fontId="117" fillId="0" borderId="0" xfId="0" applyFont="1" applyFill="1"/>
    <xf numFmtId="0" fontId="108" fillId="0" borderId="21" xfId="0" applyFont="1" applyFill="1" applyBorder="1" applyAlignment="1">
      <alignment horizontal="center"/>
    </xf>
    <xf numFmtId="3" fontId="44" fillId="0" borderId="0" xfId="45" applyNumberFormat="1" applyFont="1" applyFill="1"/>
    <xf numFmtId="166" fontId="108" fillId="0" borderId="21" xfId="0" applyNumberFormat="1" applyFont="1" applyFill="1" applyBorder="1"/>
    <xf numFmtId="166" fontId="115" fillId="0" borderId="21" xfId="0" applyNumberFormat="1" applyFont="1" applyFill="1" applyBorder="1"/>
    <xf numFmtId="10" fontId="108" fillId="0" borderId="21" xfId="0" applyNumberFormat="1" applyFont="1" applyFill="1" applyBorder="1"/>
    <xf numFmtId="0" fontId="136" fillId="0" borderId="0" xfId="0" applyFont="1" applyFill="1"/>
    <xf numFmtId="0" fontId="138" fillId="0" borderId="0" xfId="0" applyFont="1" applyFill="1"/>
    <xf numFmtId="0" fontId="140" fillId="0" borderId="0" xfId="0" applyFont="1" applyFill="1"/>
    <xf numFmtId="0" fontId="114" fillId="0" borderId="0" xfId="0" applyFont="1" applyFill="1"/>
    <xf numFmtId="0" fontId="115" fillId="0" borderId="0" xfId="0" applyFont="1" applyFill="1" applyAlignment="1">
      <alignment vertical="top" wrapText="1"/>
    </xf>
    <xf numFmtId="0" fontId="158" fillId="0" borderId="0" xfId="43" applyFont="1" applyFill="1" applyBorder="1" applyAlignment="1">
      <alignment horizontal="left"/>
    </xf>
    <xf numFmtId="0" fontId="159" fillId="0" borderId="0" xfId="0" applyFont="1" applyFill="1"/>
    <xf numFmtId="0" fontId="161" fillId="0" borderId="0" xfId="0" applyFont="1" applyFill="1"/>
    <xf numFmtId="14" fontId="161" fillId="0" borderId="0" xfId="43" applyNumberFormat="1" applyFont="1" applyFill="1" applyBorder="1" applyAlignment="1">
      <alignment horizontal="left"/>
    </xf>
    <xf numFmtId="0" fontId="64" fillId="0" borderId="0" xfId="0" applyFont="1" applyFill="1"/>
    <xf numFmtId="0" fontId="30" fillId="0" borderId="0" xfId="0" applyFont="1" applyFill="1" applyAlignment="1">
      <alignment horizontal="left" vertical="center" wrapText="1"/>
    </xf>
    <xf numFmtId="0" fontId="144" fillId="0" borderId="23" xfId="0" applyFont="1" applyFill="1" applyBorder="1" applyAlignment="1">
      <alignment vertical="top"/>
    </xf>
    <xf numFmtId="0" fontId="174" fillId="0" borderId="0" xfId="0" applyFont="1"/>
    <xf numFmtId="166" fontId="28" fillId="0" borderId="23" xfId="0" applyNumberFormat="1" applyFont="1" applyFill="1" applyBorder="1" applyAlignment="1">
      <alignment horizontal="right" vertical="top"/>
    </xf>
    <xf numFmtId="3" fontId="30" fillId="0" borderId="24" xfId="0" applyNumberFormat="1" applyFont="1" applyFill="1" applyBorder="1" applyAlignment="1">
      <alignment horizontal="right"/>
    </xf>
    <xf numFmtId="3" fontId="30" fillId="0" borderId="20" xfId="0" applyNumberFormat="1" applyFont="1" applyFill="1" applyBorder="1" applyAlignment="1">
      <alignment horizontal="right"/>
    </xf>
    <xf numFmtId="0" fontId="174" fillId="0" borderId="0" xfId="0" applyFont="1" applyBorder="1"/>
    <xf numFmtId="166" fontId="38" fillId="0" borderId="0" xfId="0" applyNumberFormat="1" applyFont="1"/>
    <xf numFmtId="3" fontId="93" fillId="27" borderId="17" xfId="0" applyNumberFormat="1" applyFont="1" applyFill="1" applyBorder="1" applyAlignment="1">
      <alignment horizontal="center" wrapText="1"/>
    </xf>
    <xf numFmtId="0" fontId="175" fillId="0" borderId="0" xfId="35" applyFont="1" applyFill="1" applyBorder="1" applyAlignment="1">
      <alignment horizontal="left"/>
    </xf>
  </cellXfs>
  <cellStyles count="62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Erotin 2" xfId="40" xr:uid="{5C6DA313-9F5E-4286-B420-E3CE65AB953E}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2 2" xfId="41" xr:uid="{9654F6D0-5A6D-44EA-B00E-5DFCE310DEAA}"/>
    <cellStyle name="Normaali 2 2 2" xfId="57" xr:uid="{0211F6CE-4AC6-4080-93C6-306D7C4307A2}"/>
    <cellStyle name="Normaali 3" xfId="39" xr:uid="{52862529-38F6-416D-B50E-9C683DB4EF7F}"/>
    <cellStyle name="Normaali 3 2" xfId="60" xr:uid="{B1BC176A-9FC1-41CE-B656-D5FF258B408E}"/>
    <cellStyle name="Normaali 3 3" xfId="54" xr:uid="{603363D9-4F36-4577-8446-14B9B424A03C}"/>
    <cellStyle name="Normaali 4" xfId="46" xr:uid="{9F641689-06C1-4874-9B53-D21B1C0FD418}"/>
    <cellStyle name="Normaali 5" xfId="45" xr:uid="{F4CF9441-B3DB-47A5-ABAF-DD808062F524}"/>
    <cellStyle name="Normaali 5 2" xfId="61" xr:uid="{39E0296A-5488-4A1C-9300-CBB83A9ABEB3}"/>
    <cellStyle name="Otsikko" xfId="1" builtinId="15" customBuiltin="1"/>
    <cellStyle name="Otsikko 1" xfId="2" builtinId="16" customBuiltin="1"/>
    <cellStyle name="Otsikko 2" xfId="3" builtinId="17" customBuiltin="1"/>
    <cellStyle name="Otsikko 2 2" xfId="44" xr:uid="{F0B2D1F7-E144-421D-A4C0-52ED54F59CAF}"/>
    <cellStyle name="Otsikko 3" xfId="4" builtinId="18" customBuiltin="1"/>
    <cellStyle name="Otsikko 4" xfId="5" builtinId="19" customBuiltin="1"/>
    <cellStyle name="Otsikko 5" xfId="43" xr:uid="{4F8EFEE2-7EE4-46BD-9F0F-23783482ADFD}"/>
    <cellStyle name="Pilkku" xfId="27" builtinId="3" customBuiltin="1"/>
    <cellStyle name="Pilkku [0]" xfId="28" builtinId="6" customBuiltin="1"/>
    <cellStyle name="Pilkku 2" xfId="58" xr:uid="{B6165342-014E-482E-840B-6F6DE1E11958}"/>
    <cellStyle name="Pilkku 3" xfId="55" xr:uid="{711E9A64-6485-421F-BD73-4F646713DD35}"/>
    <cellStyle name="Prosenttia" xfId="31" builtinId="5" customBuiltin="1"/>
    <cellStyle name="Prosenttia 2" xfId="42" xr:uid="{C7E2EBD6-6536-40DC-81B1-83441589482A}"/>
    <cellStyle name="Prosenttia 2 2" xfId="59" xr:uid="{EF1C613D-91DE-43E4-8872-1B39FC21584A}"/>
    <cellStyle name="Prosenttia 3" xfId="56" xr:uid="{5BF2E2D3-9B61-4AF5-9F45-48BC954709FE}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[0] 2 2" xfId="53" xr:uid="{69F77FEC-A7B4-412C-A52D-2319BEEBA8A2}"/>
    <cellStyle name="Valuutta [0] 3" xfId="51" xr:uid="{067F0D4D-C32D-4DBE-8F4A-97771D2CBD4E}"/>
    <cellStyle name="Valuutta 2" xfId="37" xr:uid="{505660A2-B6D2-45CD-932C-A98D5A739E9E}"/>
    <cellStyle name="Valuutta 2 2" xfId="52" xr:uid="{DCCD5C9E-A0B4-45B3-8EAE-C64537F1F63E}"/>
    <cellStyle name="Valuutta 3" xfId="50" xr:uid="{D83CAA1F-27C9-4AC0-AB05-595C9A8FF7F5}"/>
    <cellStyle name="Valuutta 4" xfId="47" xr:uid="{D237A040-9A4C-4FB1-BC7F-B3AB71339CF6}"/>
    <cellStyle name="Valuutta 5" xfId="48" xr:uid="{7F6E16D9-5079-4070-A6E7-B43B9742AD31}"/>
    <cellStyle name="Valuutta 6" xfId="49" xr:uid="{C9B8AA8A-6055-44FC-ADB6-5A93C3915CDA}"/>
  </cellStyles>
  <dxfs count="2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0</xdr:row>
      <xdr:rowOff>114300</xdr:rowOff>
    </xdr:from>
    <xdr:to>
      <xdr:col>2</xdr:col>
      <xdr:colOff>542048</xdr:colOff>
      <xdr:row>2</xdr:row>
      <xdr:rowOff>47625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8C05587-6A9B-433E-03AD-490EB550E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76275" y="114300"/>
          <a:ext cx="1256423" cy="238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ikool\Downloads\Valtionosuuslaskelma%202023%20-%2003-01-2023%20-%20OKM-vos-p&#228;ivitykset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toa aineistosta"/>
      <sheetName val="Vos-laskelma"/>
      <sheetName val="Vos-laskelma, €as"/>
      <sheetName val="Kotikuntakorvaukset"/>
      <sheetName val="Pp-vos-erittely"/>
      <sheetName val="Siirtolaskelmavertailu"/>
      <sheetName val="Siirtolaskelmavertailu2"/>
      <sheetName val="VMpp-vos-erittely"/>
    </sheetNames>
    <sheetDataSet>
      <sheetData sheetId="0"/>
      <sheetData sheetId="1">
        <row r="10">
          <cell r="L10">
            <v>3585280955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8-02T12:41:25.88" personId="{261C2C5C-719C-4B81-9431-61E2133A3C01}" id="{478D7F85-895D-4F81-82E9-049E421ADECD}">
    <text>Kolumn D = E+F+G. Dvs. kolumn E visar statsandelen för kommunal basservice, utan social- och hälsovårdsreformens inverkan.</text>
  </threadedComment>
  <threadedComment ref="F9" dT="2022-04-21T09:31:25.60" personId="{261C2C5C-719C-4B81-9431-61E2133A3C01}" id="{23209493-83F0-4FCB-A5F1-E52519F02EAB}">
    <text>Förändringsbegränsningen är på plus om det från kommunen till välfärdsområdet överförs mer inkomster än utgifter, och på minus om det är tvärtom. 60 % av skillnaden beaktas i förändringsbegränsningens summa och 40 % hör till kommunens ansvar.</text>
  </threadedComment>
  <threadedComment ref="G9" dT="2022-04-21T09:33:57.95" personId="{261C2C5C-719C-4B81-9431-61E2133A3C01}" id="{DC07C2B0-6C4B-4213-9704-EE1657B23AAA}">
    <text>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 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9" dT="2022-08-02T12:41:25.88" personId="{261C2C5C-719C-4B81-9431-61E2133A3C01}" id="{D98767FC-3E07-454E-9425-5F6E12771F2B}">
    <text>Kolumn D = E+F+G. Dvs. kolumn E visar statsandelen för kommunal basservice, utan social- och hälsovårdsreformens inverkan.</text>
  </threadedComment>
  <threadedComment ref="F9" dT="2022-04-21T09:31:25.60" personId="{261C2C5C-719C-4B81-9431-61E2133A3C01}" id="{10BF9A63-7B89-44CE-AE2D-834B286B9C2B}">
    <text>Förändringsbegränsningen är på plus om det från kommunen till välfärdsområdet överförs mer inkomster än utgifter, och på minus om det är tvärtom. 60 % av skillnaden beaktas i förändringsbegränsningens summa och 40 % hör till kommunens ansvar.</text>
  </threadedComment>
  <threadedComment ref="G9" dT="2022-04-21T09:33:57.95" personId="{261C2C5C-719C-4B81-9431-61E2133A3C01}" id="{67020B8C-300E-46C5-B0CD-BFA43080EF09}">
    <text>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 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9" dT="2022-11-18T12:30:36.53" personId="{261C2C5C-719C-4B81-9431-61E2133A3C01}" id="{892A3067-0989-4F89-8121-E3A76E2E9767}">
    <text>Talousarviotietoja ei tarkistettu.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F8371B41-1C28-47E1-B217-53FB2C61ABD4}">
    <text>Valtionosuusprosentti = Viereisen I-sarakkeen summa suhteessa laskennallisiin kustannuksiin (F-sarake).</text>
  </threadedComment>
  <threadedComment ref="K9" dT="2022-04-21T09:22:13.76" personId="{261C2C5C-719C-4B81-9431-61E2133A3C01}" id="{3D455193-D5F5-45BA-A7B4-C4D7E8410D34}">
    <text>Syrjäisyyden laskentatapa uudistunut ja jaettava rahamäärä pienentynyt.</text>
  </threadedComment>
  <threadedComment ref="N9" dT="2022-04-21T09:23:58.41" personId="{261C2C5C-719C-4B81-9431-61E2133A3C01}" id="{5262FB60-BED7-428C-888B-AAF5911C1646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2721B667-42C2-4A98-BFB0-D42E7EF66B18}">
    <text>Myös väestön kasvu on uusi vos-kriteeri vuonna 2023. Ks. tarkemmat laskentaperusteet VM:n sivuilta.</text>
  </threadedComment>
  <threadedComment ref="P9" dT="2022-04-21T09:26:20.07" personId="{261C2C5C-719C-4B81-9431-61E2133A3C01}" id="{A5554011-A01D-4486-9C61-3EA88D8C4595}">
    <text>Sisältää lukuisia laskentatekijöitä, joilla tasapainotetaan kunta-valtio -suhdetta. Perustoimeentulotuen rahoitusosuus muodostaa vähennyksistä noin puolet. Kaikki osatekijät Kuntaliiton valtionosuuslaskurissa ja VM:n yksityiskohtaisessa laskelmassa.</text>
  </threadedComment>
  <threadedComment ref="Q9" dT="2022-04-21T09:31:25.60" personId="{261C2C5C-719C-4B81-9431-61E2133A3C01}" id="{BAC40FFB-85D2-4EB3-A3BD-91CFA126F028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213462D6-DA4E-46DC-B681-272CAC0F3621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Statsandelsprocent = summan i I-kolumnen i förhållande till de kalkylerade kostnaderna i F-kolumnen.</text>
  </threadedComment>
  <threadedComment ref="K9" dT="2022-04-21T09:22:13.76" personId="{261C2C5C-719C-4B81-9431-61E2133A3C01}" id="{48659573-5518-4842-94B6-02DF86328DB4}">
    <text>Sättet att beräkna tilläggsdelarna för fjärrorter har förnyats och beloppet som delas ut har minskat.</text>
  </threadedComment>
  <threadedComment ref="N9" dT="2022-04-21T09:23:58.41" personId="{261C2C5C-719C-4B81-9431-61E2133A3C01}" id="{EF9DC11A-1427-463A-9AE6-705DFC2689B8}">
    <text>Hälso- och välfärdskoefficienten är ett nytt statsandelskriterium som tillämpas för första gången 2023. Koefficienten som används vid beräkningen av eurobeloppet finns i FM:s originaltabell. Läs mer på THL:s och Kommunförbundets webbplatser.</text>
  </threadedComment>
  <threadedComment ref="O9" dT="2022-04-21T09:25:05.40" personId="{261C2C5C-719C-4B81-9431-61E2133A3C01}" id="{78E48372-7917-49C4-9232-258E1288D8B1}">
    <text>Också befolkningsökning är ett nytt statsandelskriterium 2023. Se närmare grunder för beräkning på FM:s webbplats.</text>
  </threadedComment>
  <threadedComment ref="P9" dT="2022-04-21T09:26:20.07" personId="{261C2C5C-719C-4B81-9431-61E2133A3C01}" id="{B9C9E4B2-E21E-4AED-AF11-8ABDB7D31DE2}">
    <text>Innehåller ett stort antal kalkyleringsfaktorer i syfte att balansera förhållandet mellan kommun och stat. Finansieringsandelen för det grundläggande utkomststödet utgör ungefär hälften av minskningarna. Alla delfaktorer finns i FM:s tabell.</text>
  </threadedComment>
  <threadedComment ref="Q9" dT="2022-04-21T09:31:25.60" personId="{261C2C5C-719C-4B81-9431-61E2133A3C01}" id="{5A7E5D9F-03C6-4B48-8BF9-95565ACE3D82}">
    <text>Förändringsbegränsningen är på plus om det från kommunen till välfärdsområdet överförs mer inkomster än utgifter, och på minus om det är tvärtom. 60 % av skillnaden beaktas i förändringsbegränsningens summa och 40 % hör till kommunens ansvar.</text>
  </threadedComment>
  <threadedComment ref="R9" dT="2022-04-21T09:33:57.95" personId="{261C2C5C-719C-4B81-9431-61E2133A3C01}" id="{0A8B92B5-CED5-4127-A468-858156EE2DD5}">
    <text>Genom utjämningen av systemändringen (kallas även övergångsutjämning) säkerställs att balansläget i kommunens ekonomi (årsbidrag-avskrivningar) under övergångsperioden, dvs. fram till 2027, inte förändras med mer än +-60 €/inv. jämfört med nivån före reformen.
Om balansläget skulle försämras med mer än 60 €/inv. ökas kommunens statsandel med en övergångsutjämning. Om reformen däremot skulle förbättra kommunens ställning med mer än 60 €/inv. minskas statsandelen för att hålla den ekonomiska ställningen något så när oförändrad.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vos.oph.fi/rap/vos/v22/vop6os22.html" TargetMode="External"/><Relationship Id="rId1" Type="http://schemas.openxmlformats.org/officeDocument/2006/relationships/hyperlink" Target="https://vos.oph.fi/rap/vos/v23/vop6os23.html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m.fi/sv/statsandelsbeslut-och-tillhorande-kalkyler" TargetMode="Externa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2.xml"/><Relationship Id="rId3" Type="http://schemas.openxmlformats.org/officeDocument/2006/relationships/hyperlink" Target="https://vos.oph.fi/rap/vos/v22/vop6os22.html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vm.fi/sv/statsandelsbeslut-och-tillhorande-kalkyler" TargetMode="External"/><Relationship Id="rId1" Type="http://schemas.openxmlformats.org/officeDocument/2006/relationships/hyperlink" Target="https://vos.oph.fi/rap/vos/v23/vop6os23.html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vm.fi/documents/10623/104604983/Kunnan+peruspalvelujen+valtionosuus+2022_LOPULLINEN.xlsx/1e4e97aa-e8eb-db04-06cc-899d8ba3400a?t=164121893657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m.fi/sv/kalkyler-over-statsandelarn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soteuudistus.fi/rahoituslaskelmat" TargetMode="External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vm.fi/sv/statsandelsbeslut-och-tillhorande-kalkyler" TargetMode="External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4" sqref="B4"/>
    </sheetView>
  </sheetViews>
  <sheetFormatPr defaultColWidth="9.140625" defaultRowHeight="12"/>
  <cols>
    <col min="1" max="4" width="10.42578125" style="1" customWidth="1"/>
    <col min="5" max="5" width="63.85546875" style="1" customWidth="1"/>
    <col min="6" max="9" width="10.42578125" style="1" customWidth="1"/>
    <col min="10" max="10" width="11.42578125" style="1" customWidth="1"/>
    <col min="11" max="16384" width="9.140625" style="1"/>
  </cols>
  <sheetData>
    <row r="4" spans="2:10" ht="15">
      <c r="B4" s="4" t="s">
        <v>0</v>
      </c>
      <c r="D4"/>
    </row>
    <row r="5" spans="2:10" ht="15">
      <c r="B5" s="480" t="s">
        <v>578</v>
      </c>
      <c r="C5" s="481"/>
      <c r="D5" s="482"/>
      <c r="E5" s="481"/>
      <c r="F5" s="481"/>
      <c r="G5" s="481"/>
      <c r="H5" s="481"/>
      <c r="I5" s="481"/>
      <c r="J5" s="481"/>
    </row>
    <row r="6" spans="2:10" ht="15">
      <c r="B6" s="4" t="s">
        <v>1</v>
      </c>
      <c r="D6"/>
      <c r="E6" s="22"/>
    </row>
    <row r="7" spans="2:10" ht="15">
      <c r="B7" s="4" t="s">
        <v>577</v>
      </c>
      <c r="D7"/>
    </row>
    <row r="8" spans="2:10" ht="15">
      <c r="B8" s="4" t="s">
        <v>2</v>
      </c>
    </row>
    <row r="9" spans="2:10" ht="21" thickBot="1">
      <c r="B9" s="6" t="s">
        <v>3</v>
      </c>
      <c r="C9" s="2"/>
      <c r="D9" s="2"/>
      <c r="E9" s="2"/>
      <c r="F9" s="2"/>
      <c r="G9" s="2"/>
      <c r="H9" s="2"/>
      <c r="I9" s="2"/>
      <c r="J9" s="2"/>
    </row>
    <row r="11" spans="2:10" ht="15">
      <c r="D11" s="5" t="s">
        <v>4</v>
      </c>
    </row>
    <row r="12" spans="2:10">
      <c r="D12" s="3" t="s">
        <v>5</v>
      </c>
    </row>
    <row r="14" spans="2:10" ht="15">
      <c r="D14" s="5" t="s">
        <v>6</v>
      </c>
    </row>
    <row r="15" spans="2:10">
      <c r="D15" t="s">
        <v>7</v>
      </c>
    </row>
    <row r="16" spans="2:10">
      <c r="D16" t="s">
        <v>8</v>
      </c>
    </row>
    <row r="22" spans="4:4" ht="15">
      <c r="D22" s="5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tabColor theme="6"/>
    <pageSetUpPr fitToPage="1"/>
  </sheetPr>
  <dimension ref="A1:AP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6.5"/>
  <cols>
    <col min="1" max="1" width="13.5703125" style="13" customWidth="1"/>
    <col min="2" max="2" width="16.42578125" style="9" bestFit="1" customWidth="1"/>
    <col min="3" max="3" width="9.85546875" style="8" bestFit="1" customWidth="1"/>
    <col min="4" max="4" width="21.140625" style="15" bestFit="1" customWidth="1"/>
    <col min="5" max="5" width="16.140625" style="225" bestFit="1" customWidth="1"/>
    <col min="6" max="6" width="11.7109375" style="226" customWidth="1"/>
    <col min="7" max="7" width="12.42578125" style="226" customWidth="1"/>
    <col min="8" max="8" width="14.85546875" style="8" customWidth="1"/>
    <col min="9" max="9" width="13.140625" style="224" bestFit="1" customWidth="1"/>
    <col min="10" max="10" width="17.42578125" style="19" bestFit="1" customWidth="1"/>
    <col min="11" max="11" width="15.28515625" style="10" customWidth="1"/>
    <col min="12" max="12" width="12.5703125" style="65" bestFit="1" customWidth="1"/>
    <col min="13" max="13" width="12.5703125" style="21" bestFit="1" customWidth="1"/>
    <col min="14" max="14" width="10.85546875" style="320" customWidth="1"/>
    <col min="15" max="15" width="15.140625" customWidth="1"/>
    <col min="16" max="16" width="12.140625" customWidth="1"/>
    <col min="17" max="17" width="7.85546875" bestFit="1" customWidth="1"/>
    <col min="18" max="18" width="3.42578125" customWidth="1"/>
    <col min="19" max="19" width="12.140625" customWidth="1"/>
    <col min="20" max="20" width="16" bestFit="1" customWidth="1"/>
    <col min="21" max="21" width="5.5703125" customWidth="1"/>
    <col min="22" max="22" width="5.42578125" customWidth="1"/>
    <col min="23" max="23" width="9.5703125" style="13" customWidth="1"/>
    <col min="24" max="24" width="15.5703125" style="9" bestFit="1" customWidth="1"/>
    <col min="25" max="25" width="9.85546875" style="8" bestFit="1" customWidth="1"/>
    <col min="26" max="26" width="13.42578125" style="197" customWidth="1"/>
    <col min="27" max="27" width="14.7109375" style="8" customWidth="1"/>
    <col min="28" max="28" width="13.140625" style="17" bestFit="1" customWidth="1"/>
    <col min="29" max="29" width="13.7109375" style="17" customWidth="1"/>
    <col min="30" max="30" width="15.42578125" style="10" customWidth="1"/>
    <col min="31" max="31" width="13.42578125" style="192" customWidth="1"/>
    <col min="32" max="32" width="12.5703125" style="65" customWidth="1"/>
    <col min="33" max="16384" width="9.140625" style="1"/>
  </cols>
  <sheetData>
    <row r="1" spans="1:42" ht="23.25">
      <c r="A1" s="55" t="s">
        <v>9</v>
      </c>
      <c r="B1" s="7"/>
      <c r="G1" s="329"/>
      <c r="I1" s="9"/>
      <c r="J1" s="18"/>
      <c r="L1" s="63"/>
      <c r="M1" s="20"/>
      <c r="N1" s="319"/>
      <c r="W1" s="55" t="s">
        <v>10</v>
      </c>
      <c r="X1" s="7"/>
      <c r="Z1" s="20"/>
      <c r="AB1" s="13"/>
      <c r="AC1" s="13"/>
      <c r="AF1" s="63"/>
    </row>
    <row r="2" spans="1:42" ht="18.75">
      <c r="A2" s="317" t="s">
        <v>575</v>
      </c>
      <c r="B2" s="78"/>
      <c r="C2" s="79"/>
      <c r="D2" s="68"/>
      <c r="E2" s="227"/>
      <c r="F2" s="228"/>
      <c r="G2" s="228"/>
      <c r="H2" s="80"/>
      <c r="I2" s="182"/>
      <c r="J2" s="81"/>
      <c r="K2" s="66"/>
      <c r="L2" s="63"/>
      <c r="M2" s="20"/>
      <c r="N2" s="319"/>
      <c r="W2" s="77" t="s">
        <v>11</v>
      </c>
      <c r="X2" s="182"/>
      <c r="Y2" s="80"/>
      <c r="Z2" s="20"/>
      <c r="AA2" s="80"/>
      <c r="AB2" s="66"/>
      <c r="AC2" s="66"/>
      <c r="AD2" s="66"/>
      <c r="AF2" s="63"/>
    </row>
    <row r="3" spans="1:42">
      <c r="A3" s="77" t="s">
        <v>11</v>
      </c>
      <c r="B3" s="78"/>
      <c r="C3" s="67"/>
      <c r="D3" s="68"/>
      <c r="E3" s="227"/>
      <c r="F3" s="229"/>
      <c r="G3" s="229"/>
      <c r="H3" s="69"/>
      <c r="I3" s="223"/>
      <c r="J3" s="191"/>
      <c r="K3" s="35"/>
      <c r="L3" s="64"/>
      <c r="M3" s="38"/>
      <c r="N3" s="319"/>
      <c r="O3" s="47"/>
      <c r="W3" s="82" t="s">
        <v>12</v>
      </c>
      <c r="X3" s="182"/>
      <c r="Y3" s="193"/>
      <c r="Z3" s="194"/>
      <c r="AA3" s="69"/>
      <c r="AB3" s="70"/>
      <c r="AC3" s="70"/>
      <c r="AD3" s="195" t="s">
        <v>13</v>
      </c>
      <c r="AF3" s="196"/>
    </row>
    <row r="4" spans="1:42" s="278" customFormat="1" ht="15">
      <c r="A4" s="318" t="s">
        <v>574</v>
      </c>
      <c r="B4" s="267"/>
      <c r="C4" s="268"/>
      <c r="D4" s="269"/>
      <c r="E4" s="269"/>
      <c r="F4" s="270"/>
      <c r="G4" s="270"/>
      <c r="H4" s="271"/>
      <c r="I4" s="272"/>
      <c r="J4" s="273"/>
      <c r="K4" s="274"/>
      <c r="L4" s="275"/>
      <c r="M4" s="276"/>
      <c r="N4" s="320"/>
      <c r="W4" s="279"/>
      <c r="X4" s="267"/>
      <c r="Y4" s="268"/>
      <c r="Z4" s="277"/>
      <c r="AA4" s="271"/>
      <c r="AB4" s="274"/>
      <c r="AC4" s="274"/>
      <c r="AD4" s="274"/>
      <c r="AE4" s="330"/>
      <c r="AF4" s="275"/>
      <c r="AG4" s="331"/>
      <c r="AH4" s="331"/>
      <c r="AI4" s="331"/>
      <c r="AJ4" s="331"/>
      <c r="AK4" s="331"/>
      <c r="AL4" s="331"/>
      <c r="AM4" s="331"/>
      <c r="AN4" s="331"/>
      <c r="AO4" s="331"/>
      <c r="AP4" s="331"/>
    </row>
    <row r="5" spans="1:42" s="56" customFormat="1" ht="18.75">
      <c r="A5" s="318" t="s">
        <v>390</v>
      </c>
      <c r="B5" s="182"/>
      <c r="C5" s="183"/>
      <c r="D5" s="73"/>
      <c r="E5" s="230"/>
      <c r="F5" s="231"/>
      <c r="G5" s="231"/>
      <c r="H5" s="529" t="s">
        <v>14</v>
      </c>
      <c r="J5" s="53"/>
      <c r="M5" s="38"/>
      <c r="N5" s="320"/>
      <c r="O5" s="47"/>
      <c r="P5" s="47"/>
      <c r="Q5" s="47"/>
      <c r="R5" s="47"/>
      <c r="S5" s="47"/>
      <c r="U5" s="47"/>
      <c r="V5" s="47"/>
      <c r="W5" s="82" t="s">
        <v>391</v>
      </c>
      <c r="X5" s="182"/>
      <c r="Y5" s="183"/>
      <c r="Z5" s="197"/>
      <c r="AA5" s="73"/>
      <c r="AB5" s="53"/>
      <c r="AC5" s="53"/>
      <c r="AD5" s="66" t="s">
        <v>14</v>
      </c>
      <c r="AE5" s="192"/>
      <c r="AF5" s="198"/>
    </row>
    <row r="6" spans="1:42">
      <c r="A6" s="76" t="s">
        <v>15</v>
      </c>
      <c r="B6" s="78"/>
      <c r="C6" s="71"/>
      <c r="D6" s="72"/>
      <c r="E6" s="232"/>
      <c r="F6" s="231"/>
      <c r="G6" s="231"/>
      <c r="H6" s="73"/>
      <c r="I6" s="73"/>
      <c r="J6" s="74"/>
      <c r="K6" s="75"/>
      <c r="L6" s="16"/>
      <c r="M6" s="14"/>
      <c r="N6" s="321"/>
      <c r="W6" s="66" t="s">
        <v>15</v>
      </c>
      <c r="X6" s="182"/>
      <c r="Y6" s="183"/>
      <c r="Z6" s="14"/>
      <c r="AA6" s="73"/>
      <c r="AB6" s="73"/>
      <c r="AC6" s="73"/>
      <c r="AD6" s="75"/>
      <c r="AF6" s="16"/>
    </row>
    <row r="7" spans="1:42">
      <c r="A7" s="78" t="s">
        <v>16</v>
      </c>
      <c r="B7" s="78"/>
      <c r="C7" s="71"/>
      <c r="D7" s="72"/>
      <c r="E7" s="232"/>
      <c r="H7" s="73"/>
      <c r="I7" s="73"/>
      <c r="J7" s="74"/>
      <c r="K7" s="75"/>
      <c r="L7" s="16"/>
      <c r="M7" s="14"/>
      <c r="N7" s="321"/>
      <c r="W7" s="66" t="s">
        <v>16</v>
      </c>
      <c r="X7" s="182"/>
      <c r="Y7" s="183"/>
      <c r="Z7" s="14"/>
      <c r="AA7" s="73"/>
      <c r="AB7" s="73"/>
      <c r="AC7" s="73"/>
      <c r="AD7" s="75"/>
      <c r="AF7" s="16"/>
    </row>
    <row r="8" spans="1:42" s="56" customFormat="1">
      <c r="A8" s="66" t="s">
        <v>17</v>
      </c>
      <c r="B8" s="41"/>
      <c r="C8" s="106"/>
      <c r="D8" s="107"/>
      <c r="E8" s="233"/>
      <c r="F8" s="234"/>
      <c r="G8" s="234"/>
      <c r="H8" s="106"/>
      <c r="I8" s="41"/>
      <c r="J8" s="36"/>
      <c r="K8" s="35"/>
      <c r="L8" s="64"/>
      <c r="M8" s="38"/>
      <c r="N8" s="320"/>
      <c r="O8" s="47"/>
      <c r="P8" s="47"/>
      <c r="Q8" s="47"/>
      <c r="R8" s="47"/>
      <c r="S8" s="47"/>
      <c r="T8" s="47"/>
      <c r="U8" s="47"/>
      <c r="V8" s="47"/>
      <c r="W8" s="66" t="s">
        <v>17</v>
      </c>
      <c r="X8" s="182"/>
      <c r="Y8" s="183"/>
      <c r="Z8" s="14"/>
      <c r="AA8" s="73"/>
      <c r="AB8" s="73"/>
      <c r="AC8" s="73"/>
      <c r="AD8" s="75"/>
      <c r="AE8" s="192"/>
      <c r="AF8" s="16"/>
    </row>
    <row r="9" spans="1:42" s="56" customFormat="1" ht="132">
      <c r="A9" s="99" t="s">
        <v>18</v>
      </c>
      <c r="B9" s="99" t="s">
        <v>19</v>
      </c>
      <c r="C9" s="100" t="s">
        <v>249</v>
      </c>
      <c r="D9" s="100" t="s">
        <v>376</v>
      </c>
      <c r="E9" s="531" t="s">
        <v>370</v>
      </c>
      <c r="F9" s="236" t="s">
        <v>251</v>
      </c>
      <c r="G9" s="236" t="s">
        <v>248</v>
      </c>
      <c r="H9" s="100" t="s">
        <v>375</v>
      </c>
      <c r="I9" s="100" t="s">
        <v>21</v>
      </c>
      <c r="J9" s="101" t="s">
        <v>373</v>
      </c>
      <c r="K9" s="101" t="s">
        <v>374</v>
      </c>
      <c r="L9" s="102" t="s">
        <v>246</v>
      </c>
      <c r="M9" s="102" t="s">
        <v>247</v>
      </c>
      <c r="N9" s="322" t="s">
        <v>388</v>
      </c>
      <c r="O9" s="186" t="s">
        <v>22</v>
      </c>
      <c r="P9" s="186" t="s">
        <v>23</v>
      </c>
      <c r="Q9" s="186" t="s">
        <v>24</v>
      </c>
      <c r="R9" s="103"/>
      <c r="S9" s="104" t="s">
        <v>25</v>
      </c>
      <c r="T9" s="104" t="s">
        <v>26</v>
      </c>
      <c r="U9" s="104"/>
      <c r="V9" s="105"/>
      <c r="W9" s="199" t="s">
        <v>18</v>
      </c>
      <c r="X9" s="199" t="s">
        <v>19</v>
      </c>
      <c r="Y9" s="200" t="s">
        <v>250</v>
      </c>
      <c r="Z9" s="200" t="s">
        <v>27</v>
      </c>
      <c r="AA9" s="200" t="s">
        <v>28</v>
      </c>
      <c r="AB9" s="200" t="s">
        <v>29</v>
      </c>
      <c r="AC9" s="201" t="s">
        <v>30</v>
      </c>
      <c r="AD9" s="201" t="s">
        <v>31</v>
      </c>
      <c r="AE9" s="202" t="s">
        <v>32</v>
      </c>
      <c r="AF9" s="202" t="s">
        <v>33</v>
      </c>
    </row>
    <row r="10" spans="1:42" s="95" customFormat="1" ht="27.6" customHeight="1">
      <c r="A10" s="94"/>
      <c r="B10" s="94" t="s">
        <v>34</v>
      </c>
      <c r="C10" s="292">
        <f>SUM(C11:C303)</f>
        <v>5517897</v>
      </c>
      <c r="D10" s="292">
        <v>1900471956</v>
      </c>
      <c r="E10" s="327">
        <f>SUM(E11:E303)</f>
        <v>1904062863</v>
      </c>
      <c r="F10" s="293">
        <v>-3590915</v>
      </c>
      <c r="G10" s="293">
        <v>0</v>
      </c>
      <c r="H10" s="292">
        <v>819002398</v>
      </c>
      <c r="I10" s="294">
        <v>2719474353</v>
      </c>
      <c r="J10" s="295">
        <f>SUM(J11:J303)</f>
        <v>14806606</v>
      </c>
      <c r="K10" s="526">
        <v>851000000.00000167</v>
      </c>
      <c r="L10" s="296">
        <f>SUM(L11:L303)</f>
        <v>3585280954.0000019</v>
      </c>
      <c r="M10" s="328">
        <f t="shared" ref="M10" si="0">L10/C10</f>
        <v>649.75496171820566</v>
      </c>
      <c r="N10" s="323"/>
      <c r="O10" s="187">
        <f t="shared" ref="O10:O73" si="1">L10-AE10</f>
        <v>-7142398734.0910244</v>
      </c>
      <c r="P10" s="188">
        <f t="shared" ref="P10" si="2">O10/AE10</f>
        <v>-0.66579157299223979</v>
      </c>
      <c r="Q10" s="187">
        <f t="shared" ref="Q10:Q73" si="3">M10-AF10</f>
        <v>-1299.4337402249048</v>
      </c>
      <c r="S10" s="96">
        <f t="shared" ref="S10:S73" si="4">I10/AB10-1</f>
        <v>-0.65818035703870881</v>
      </c>
      <c r="T10" s="96">
        <f t="shared" ref="T10:T73" si="5">K10/AD10-1</f>
        <v>-0.69047792245621487</v>
      </c>
      <c r="U10" s="96"/>
      <c r="V10" s="97"/>
      <c r="W10" s="94"/>
      <c r="X10" s="94" t="s">
        <v>34</v>
      </c>
      <c r="Y10" s="98">
        <f t="shared" ref="Y10:AE10" si="6">SUM(Y11:Y303)</f>
        <v>5503664</v>
      </c>
      <c r="Z10" s="332">
        <f t="shared" si="6"/>
        <v>7166187560.7008839</v>
      </c>
      <c r="AA10" s="332">
        <f t="shared" si="6"/>
        <v>789687442.38652444</v>
      </c>
      <c r="AB10" s="333">
        <f t="shared" si="6"/>
        <v>7955875003.0874109</v>
      </c>
      <c r="AC10" s="334">
        <f>SUM(AC11:AC303)</f>
        <v>22404685</v>
      </c>
      <c r="AD10" s="332">
        <f t="shared" si="6"/>
        <v>2749400000.0036144</v>
      </c>
      <c r="AE10" s="335">
        <f t="shared" si="6"/>
        <v>10727679688.091026</v>
      </c>
      <c r="AF10" s="332">
        <f t="shared" ref="AF10" si="7">AE10/Y10</f>
        <v>1949.1887019431103</v>
      </c>
    </row>
    <row r="11" spans="1:42">
      <c r="A11" s="91">
        <v>5</v>
      </c>
      <c r="B11" s="86" t="s">
        <v>35</v>
      </c>
      <c r="C11" s="87">
        <v>9311</v>
      </c>
      <c r="D11" s="207">
        <v>5923463</v>
      </c>
      <c r="E11" s="325">
        <f t="shared" ref="E11:E74" si="8">D11-F11-G11</f>
        <v>4409262</v>
      </c>
      <c r="F11" s="237">
        <v>1357610</v>
      </c>
      <c r="G11" s="238">
        <v>156591</v>
      </c>
      <c r="H11" s="166">
        <v>5450163</v>
      </c>
      <c r="I11" s="297">
        <v>11373625</v>
      </c>
      <c r="J11" s="326">
        <v>1548658</v>
      </c>
      <c r="K11" s="527">
        <v>1995400.0337450588</v>
      </c>
      <c r="L11" s="205">
        <f t="shared" ref="L11:L74" si="9">SUM(I11:K11)</f>
        <v>14917683.033745058</v>
      </c>
      <c r="M11" s="63">
        <f t="shared" ref="M11:M74" si="10">L11/C11</f>
        <v>1602.1569148045385</v>
      </c>
      <c r="N11" s="324">
        <v>14</v>
      </c>
      <c r="O11" s="189">
        <f t="shared" si="1"/>
        <v>-24185300.767560951</v>
      </c>
      <c r="P11" s="190">
        <f t="shared" ref="P11:P74" si="11">O11/AE11</f>
        <v>-0.61850269254268986</v>
      </c>
      <c r="Q11" s="189">
        <f t="shared" si="3"/>
        <v>-2549.3436480265491</v>
      </c>
      <c r="R11" s="42"/>
      <c r="S11" s="62">
        <f t="shared" si="4"/>
        <v>-0.63496570706532474</v>
      </c>
      <c r="T11" s="62">
        <f t="shared" si="5"/>
        <v>-0.69503521882974684</v>
      </c>
      <c r="U11" s="84"/>
      <c r="V11" s="44"/>
      <c r="W11" s="91">
        <v>5</v>
      </c>
      <c r="X11" s="86" t="s">
        <v>35</v>
      </c>
      <c r="Y11" s="87">
        <v>9419</v>
      </c>
      <c r="Z11" s="87">
        <v>21003090.634986468</v>
      </c>
      <c r="AA11" s="166">
        <v>10154598.437353287</v>
      </c>
      <c r="AB11" s="204">
        <f t="shared" ref="AB11:AB74" si="12">Z11+AA11</f>
        <v>31157689.072339755</v>
      </c>
      <c r="AC11" s="298">
        <v>1402244</v>
      </c>
      <c r="AD11" s="161">
        <v>6543050.7289662547</v>
      </c>
      <c r="AE11" s="205">
        <f t="shared" ref="AE11:AE74" si="13">SUM(AB11+AC11+AD11)</f>
        <v>39102983.801306009</v>
      </c>
      <c r="AF11" s="166">
        <f t="shared" ref="AF11:AF74" si="14">AE11/Y11</f>
        <v>4151.5005628310873</v>
      </c>
    </row>
    <row r="12" spans="1:42">
      <c r="A12" s="91">
        <v>9</v>
      </c>
      <c r="B12" s="86" t="s">
        <v>36</v>
      </c>
      <c r="C12" s="87">
        <v>2491</v>
      </c>
      <c r="D12" s="207">
        <v>1948057</v>
      </c>
      <c r="E12" s="325">
        <f t="shared" si="8"/>
        <v>1503895</v>
      </c>
      <c r="F12" s="299">
        <v>413751</v>
      </c>
      <c r="G12" s="238">
        <v>30411</v>
      </c>
      <c r="H12" s="166">
        <v>1700195</v>
      </c>
      <c r="I12" s="297">
        <v>3648251</v>
      </c>
      <c r="J12" s="326">
        <v>-493319</v>
      </c>
      <c r="K12" s="528">
        <v>527121.88997430366</v>
      </c>
      <c r="L12" s="205">
        <f t="shared" si="9"/>
        <v>3682053.8899743035</v>
      </c>
      <c r="M12" s="63">
        <f t="shared" si="10"/>
        <v>1478.1428703228837</v>
      </c>
      <c r="N12" s="324">
        <v>17</v>
      </c>
      <c r="O12" s="189">
        <f t="shared" si="1"/>
        <v>-6956713.1626251973</v>
      </c>
      <c r="P12" s="190">
        <f t="shared" si="11"/>
        <v>-0.65390219827450569</v>
      </c>
      <c r="Q12" s="189">
        <f t="shared" si="3"/>
        <v>-2748.6219499391345</v>
      </c>
      <c r="R12" s="42"/>
      <c r="S12" s="62">
        <f t="shared" si="4"/>
        <v>-0.61335486810926843</v>
      </c>
      <c r="T12" s="62">
        <f t="shared" si="5"/>
        <v>-0.6974404361572738</v>
      </c>
      <c r="U12" s="84"/>
      <c r="V12" s="44"/>
      <c r="W12" s="91">
        <v>9</v>
      </c>
      <c r="X12" s="86" t="s">
        <v>36</v>
      </c>
      <c r="Y12" s="87">
        <v>2517</v>
      </c>
      <c r="Z12" s="203">
        <v>6542865.7642790833</v>
      </c>
      <c r="AA12" s="166">
        <v>2892791.6359827667</v>
      </c>
      <c r="AB12" s="204">
        <f t="shared" si="12"/>
        <v>9435657.4002618492</v>
      </c>
      <c r="AC12" s="248">
        <v>-539099</v>
      </c>
      <c r="AD12" s="161">
        <v>1742208.6523376517</v>
      </c>
      <c r="AE12" s="205">
        <f t="shared" si="13"/>
        <v>10638767.052599501</v>
      </c>
      <c r="AF12" s="166">
        <f t="shared" si="14"/>
        <v>4226.7648202620185</v>
      </c>
    </row>
    <row r="13" spans="1:42">
      <c r="A13" s="91">
        <v>10</v>
      </c>
      <c r="B13" s="86" t="s">
        <v>257</v>
      </c>
      <c r="C13" s="87">
        <v>11197</v>
      </c>
      <c r="D13" s="207">
        <v>4131634</v>
      </c>
      <c r="E13" s="325">
        <f t="shared" si="8"/>
        <v>4286385</v>
      </c>
      <c r="F13" s="299">
        <v>449395</v>
      </c>
      <c r="G13" s="238">
        <v>-604146</v>
      </c>
      <c r="H13" s="166">
        <v>6401533</v>
      </c>
      <c r="I13" s="297">
        <v>10533167</v>
      </c>
      <c r="J13" s="326">
        <v>-639825</v>
      </c>
      <c r="K13" s="528">
        <v>2441205.4908443792</v>
      </c>
      <c r="L13" s="205">
        <f t="shared" si="9"/>
        <v>12334547.49084438</v>
      </c>
      <c r="M13" s="63">
        <f t="shared" si="10"/>
        <v>1101.5939529199231</v>
      </c>
      <c r="N13" s="324">
        <v>14</v>
      </c>
      <c r="O13" s="189">
        <f t="shared" si="1"/>
        <v>-32804221.998793703</v>
      </c>
      <c r="P13" s="190">
        <f t="shared" si="11"/>
        <v>-0.72674160970037383</v>
      </c>
      <c r="Q13" s="189">
        <f t="shared" si="3"/>
        <v>-2881.7072727805785</v>
      </c>
      <c r="R13" s="42"/>
      <c r="S13" s="62">
        <f t="shared" si="4"/>
        <v>-0.72051851119982135</v>
      </c>
      <c r="T13" s="62">
        <f t="shared" si="5"/>
        <v>-0.69484289984651637</v>
      </c>
      <c r="U13" s="84"/>
      <c r="V13" s="44"/>
      <c r="W13" s="91">
        <v>10</v>
      </c>
      <c r="X13" s="86" t="s">
        <v>257</v>
      </c>
      <c r="Y13" s="87">
        <v>11332</v>
      </c>
      <c r="Z13" s="203">
        <v>25482311.469852973</v>
      </c>
      <c r="AA13" s="166">
        <v>12205934.163942546</v>
      </c>
      <c r="AB13" s="204">
        <f t="shared" si="12"/>
        <v>37688245.633795515</v>
      </c>
      <c r="AC13" s="247">
        <v>-549308</v>
      </c>
      <c r="AD13" s="161">
        <v>7999831.8558425661</v>
      </c>
      <c r="AE13" s="205">
        <f t="shared" si="13"/>
        <v>45138769.489638083</v>
      </c>
      <c r="AF13" s="166">
        <f t="shared" si="14"/>
        <v>3983.3012257005016</v>
      </c>
    </row>
    <row r="14" spans="1:42">
      <c r="A14" s="91">
        <v>16</v>
      </c>
      <c r="B14" s="86" t="s">
        <v>37</v>
      </c>
      <c r="C14" s="87">
        <v>8033</v>
      </c>
      <c r="D14" s="207">
        <v>7113344</v>
      </c>
      <c r="E14" s="325">
        <f t="shared" si="8"/>
        <v>914068</v>
      </c>
      <c r="F14" s="299">
        <v>3305207</v>
      </c>
      <c r="G14" s="238">
        <v>2894069</v>
      </c>
      <c r="H14" s="166">
        <v>2324528</v>
      </c>
      <c r="I14" s="297">
        <v>9437872</v>
      </c>
      <c r="J14" s="326">
        <v>-582168</v>
      </c>
      <c r="K14" s="528">
        <v>1409657.9092009973</v>
      </c>
      <c r="L14" s="205">
        <f t="shared" si="9"/>
        <v>10265361.909200998</v>
      </c>
      <c r="M14" s="63">
        <f t="shared" si="10"/>
        <v>1277.8989056642597</v>
      </c>
      <c r="N14" s="324">
        <v>7</v>
      </c>
      <c r="O14" s="189">
        <f t="shared" si="1"/>
        <v>-12868956.367962359</v>
      </c>
      <c r="P14" s="190">
        <f t="shared" si="11"/>
        <v>-0.55627125959729395</v>
      </c>
      <c r="Q14" s="189">
        <f t="shared" si="3"/>
        <v>-1592.720064079301</v>
      </c>
      <c r="R14" s="42"/>
      <c r="S14" s="62">
        <f t="shared" si="4"/>
        <v>-0.50132922306202965</v>
      </c>
      <c r="T14" s="62">
        <f t="shared" si="5"/>
        <v>-0.7006410177883684</v>
      </c>
      <c r="U14" s="84"/>
      <c r="V14" s="44"/>
      <c r="W14" s="91">
        <v>16</v>
      </c>
      <c r="X14" s="86" t="s">
        <v>37</v>
      </c>
      <c r="Y14" s="87">
        <v>8059</v>
      </c>
      <c r="Z14" s="203">
        <v>14784357.103456717</v>
      </c>
      <c r="AA14" s="166">
        <v>4141700.8018253017</v>
      </c>
      <c r="AB14" s="204">
        <f t="shared" si="12"/>
        <v>18926057.905282021</v>
      </c>
      <c r="AC14" s="248">
        <v>-500661</v>
      </c>
      <c r="AD14" s="161">
        <v>4708921.3718813369</v>
      </c>
      <c r="AE14" s="205">
        <f t="shared" si="13"/>
        <v>23134318.277163357</v>
      </c>
      <c r="AF14" s="166">
        <f t="shared" si="14"/>
        <v>2870.6189697435607</v>
      </c>
    </row>
    <row r="15" spans="1:42">
      <c r="A15" s="91">
        <v>18</v>
      </c>
      <c r="B15" s="86" t="s">
        <v>38</v>
      </c>
      <c r="C15" s="87">
        <v>4847</v>
      </c>
      <c r="D15" s="207">
        <v>1581977</v>
      </c>
      <c r="E15" s="325">
        <f t="shared" si="8"/>
        <v>2365485</v>
      </c>
      <c r="F15" s="299">
        <v>-455200</v>
      </c>
      <c r="G15" s="238">
        <v>-328308</v>
      </c>
      <c r="H15" s="166">
        <v>1264212</v>
      </c>
      <c r="I15" s="297">
        <v>2846189</v>
      </c>
      <c r="J15" s="326">
        <v>-92555</v>
      </c>
      <c r="K15" s="528">
        <v>844062.01572521508</v>
      </c>
      <c r="L15" s="205">
        <f t="shared" si="9"/>
        <v>3597696.015725215</v>
      </c>
      <c r="M15" s="63">
        <f t="shared" si="10"/>
        <v>742.25211795444909</v>
      </c>
      <c r="N15" s="324">
        <v>1</v>
      </c>
      <c r="O15" s="189">
        <f t="shared" si="1"/>
        <v>-5081574.4609342134</v>
      </c>
      <c r="P15" s="190">
        <f t="shared" si="11"/>
        <v>-0.58548405359641065</v>
      </c>
      <c r="Q15" s="189">
        <f t="shared" si="3"/>
        <v>-1037.0161224431376</v>
      </c>
      <c r="R15" s="42"/>
      <c r="S15" s="62">
        <f t="shared" si="4"/>
        <v>-0.53614662492447174</v>
      </c>
      <c r="T15" s="62">
        <f t="shared" si="5"/>
        <v>-0.6937042814729879</v>
      </c>
      <c r="U15" s="84"/>
      <c r="V15" s="44"/>
      <c r="W15" s="91">
        <v>18</v>
      </c>
      <c r="X15" s="86" t="s">
        <v>38</v>
      </c>
      <c r="Y15" s="87">
        <v>4878</v>
      </c>
      <c r="Z15" s="203">
        <v>4641224.3705044333</v>
      </c>
      <c r="AA15" s="166">
        <v>1494742.6245326537</v>
      </c>
      <c r="AB15" s="204">
        <f t="shared" si="12"/>
        <v>6135966.9950370872</v>
      </c>
      <c r="AC15" s="247">
        <v>-212406</v>
      </c>
      <c r="AD15" s="161">
        <v>2755709.4816223411</v>
      </c>
      <c r="AE15" s="205">
        <f t="shared" si="13"/>
        <v>8679270.4766594283</v>
      </c>
      <c r="AF15" s="166">
        <f t="shared" si="14"/>
        <v>1779.2682403975869</v>
      </c>
    </row>
    <row r="16" spans="1:42">
      <c r="A16" s="91">
        <v>19</v>
      </c>
      <c r="B16" s="86" t="s">
        <v>39</v>
      </c>
      <c r="C16" s="87">
        <v>3955</v>
      </c>
      <c r="D16" s="207">
        <v>1516963</v>
      </c>
      <c r="E16" s="325">
        <f t="shared" si="8"/>
        <v>1972296</v>
      </c>
      <c r="F16" s="299">
        <v>-90275</v>
      </c>
      <c r="G16" s="238">
        <v>-365058</v>
      </c>
      <c r="H16" s="166">
        <v>1672275</v>
      </c>
      <c r="I16" s="297">
        <v>3189238</v>
      </c>
      <c r="J16" s="326">
        <v>-773678</v>
      </c>
      <c r="K16" s="528">
        <v>661630.39903514727</v>
      </c>
      <c r="L16" s="205">
        <f t="shared" si="9"/>
        <v>3077190.3990351474</v>
      </c>
      <c r="M16" s="63">
        <f t="shared" si="10"/>
        <v>778.05066979396895</v>
      </c>
      <c r="N16" s="324">
        <v>2</v>
      </c>
      <c r="O16" s="189">
        <f t="shared" si="1"/>
        <v>-4415574.919026929</v>
      </c>
      <c r="P16" s="190">
        <f t="shared" si="11"/>
        <v>-0.58931178698240216</v>
      </c>
      <c r="Q16" s="189">
        <f t="shared" si="3"/>
        <v>-1114.5397111259795</v>
      </c>
      <c r="R16" s="42"/>
      <c r="S16" s="62">
        <f t="shared" si="4"/>
        <v>-0.46766315195744457</v>
      </c>
      <c r="T16" s="62">
        <f t="shared" si="5"/>
        <v>-0.70321710254053704</v>
      </c>
      <c r="U16" s="84"/>
      <c r="V16" s="44"/>
      <c r="W16" s="91">
        <v>19</v>
      </c>
      <c r="X16" s="86" t="s">
        <v>39</v>
      </c>
      <c r="Y16" s="87">
        <v>3959</v>
      </c>
      <c r="Z16" s="203">
        <v>4080744.7840817384</v>
      </c>
      <c r="AA16" s="166">
        <v>1910270.1376301055</v>
      </c>
      <c r="AB16" s="204">
        <f t="shared" si="12"/>
        <v>5991014.9217118435</v>
      </c>
      <c r="AC16" s="248">
        <v>-727591</v>
      </c>
      <c r="AD16" s="161">
        <v>2229341.3963502333</v>
      </c>
      <c r="AE16" s="205">
        <f t="shared" si="13"/>
        <v>7492765.3180620763</v>
      </c>
      <c r="AF16" s="166">
        <f t="shared" si="14"/>
        <v>1892.5903809199485</v>
      </c>
    </row>
    <row r="17" spans="1:32">
      <c r="A17" s="91">
        <v>20</v>
      </c>
      <c r="B17" s="86" t="s">
        <v>258</v>
      </c>
      <c r="C17" s="87">
        <v>16467</v>
      </c>
      <c r="D17" s="207">
        <v>1274719</v>
      </c>
      <c r="E17" s="325">
        <f t="shared" si="8"/>
        <v>4541618</v>
      </c>
      <c r="F17" s="299">
        <v>-1559634</v>
      </c>
      <c r="G17" s="238">
        <v>-1707265</v>
      </c>
      <c r="H17" s="166">
        <v>7582111</v>
      </c>
      <c r="I17" s="297">
        <v>8856830</v>
      </c>
      <c r="J17" s="326">
        <v>-2539976</v>
      </c>
      <c r="K17" s="528">
        <v>2774244.0656870781</v>
      </c>
      <c r="L17" s="205">
        <f t="shared" si="9"/>
        <v>9091098.065687079</v>
      </c>
      <c r="M17" s="63">
        <f t="shared" si="10"/>
        <v>552.07979994456059</v>
      </c>
      <c r="N17" s="324">
        <v>6</v>
      </c>
      <c r="O17" s="189">
        <f t="shared" si="1"/>
        <v>-26842182.267359484</v>
      </c>
      <c r="P17" s="190">
        <f t="shared" si="11"/>
        <v>-0.74700060830999837</v>
      </c>
      <c r="Q17" s="189">
        <f t="shared" si="3"/>
        <v>-1640.1769466265189</v>
      </c>
      <c r="R17" s="42"/>
      <c r="S17" s="62">
        <f t="shared" si="4"/>
        <v>-0.69905635102604735</v>
      </c>
      <c r="T17" s="62">
        <f t="shared" si="5"/>
        <v>-0.696944499996063</v>
      </c>
      <c r="U17" s="84"/>
      <c r="V17" s="44"/>
      <c r="W17" s="91">
        <v>20</v>
      </c>
      <c r="X17" s="86" t="s">
        <v>258</v>
      </c>
      <c r="Y17" s="87">
        <v>16391</v>
      </c>
      <c r="Z17" s="203">
        <v>20065742.288429942</v>
      </c>
      <c r="AA17" s="166">
        <v>9364451.8033768572</v>
      </c>
      <c r="AB17" s="204">
        <f t="shared" si="12"/>
        <v>29430194.091806799</v>
      </c>
      <c r="AC17" s="247">
        <v>-2651158</v>
      </c>
      <c r="AD17" s="161">
        <v>9154244.2412397657</v>
      </c>
      <c r="AE17" s="205">
        <f t="shared" si="13"/>
        <v>35933280.333046563</v>
      </c>
      <c r="AF17" s="166">
        <f t="shared" si="14"/>
        <v>2192.2567465710795</v>
      </c>
    </row>
    <row r="18" spans="1:32">
      <c r="A18" s="91">
        <v>46</v>
      </c>
      <c r="B18" s="86" t="s">
        <v>40</v>
      </c>
      <c r="C18" s="87">
        <v>1362</v>
      </c>
      <c r="D18" s="207">
        <v>1524332</v>
      </c>
      <c r="E18" s="325">
        <f t="shared" si="8"/>
        <v>759817</v>
      </c>
      <c r="F18" s="299">
        <v>423169</v>
      </c>
      <c r="G18" s="238">
        <v>341346</v>
      </c>
      <c r="H18" s="166">
        <v>395478</v>
      </c>
      <c r="I18" s="297">
        <v>1919810</v>
      </c>
      <c r="J18" s="326">
        <v>-346769</v>
      </c>
      <c r="K18" s="528">
        <v>299258.74607450695</v>
      </c>
      <c r="L18" s="205">
        <f t="shared" si="9"/>
        <v>1872299.746074507</v>
      </c>
      <c r="M18" s="63">
        <f t="shared" si="10"/>
        <v>1374.669417088478</v>
      </c>
      <c r="N18" s="324">
        <v>10</v>
      </c>
      <c r="O18" s="189">
        <f t="shared" si="1"/>
        <v>-4167288.0089036934</v>
      </c>
      <c r="P18" s="190">
        <f t="shared" si="11"/>
        <v>-0.68999543974980049</v>
      </c>
      <c r="Q18" s="189">
        <f t="shared" si="3"/>
        <v>-3037.0090014492876</v>
      </c>
      <c r="R18" s="42"/>
      <c r="S18" s="62">
        <f t="shared" si="4"/>
        <v>-0.64308817197364454</v>
      </c>
      <c r="T18" s="62">
        <f t="shared" si="5"/>
        <v>-0.69983241045497468</v>
      </c>
      <c r="U18" s="84"/>
      <c r="V18" s="44"/>
      <c r="W18" s="91">
        <v>46</v>
      </c>
      <c r="X18" s="86" t="s">
        <v>40</v>
      </c>
      <c r="Y18" s="87">
        <v>1369</v>
      </c>
      <c r="Z18" s="203">
        <v>4232063.4970265338</v>
      </c>
      <c r="AA18" s="166">
        <v>1146884.0447686769</v>
      </c>
      <c r="AB18" s="204">
        <f t="shared" si="12"/>
        <v>5378947.5417952109</v>
      </c>
      <c r="AC18" s="248">
        <v>-336332</v>
      </c>
      <c r="AD18" s="161">
        <v>996972.21318298916</v>
      </c>
      <c r="AE18" s="205">
        <f t="shared" si="13"/>
        <v>6039587.7549782004</v>
      </c>
      <c r="AF18" s="166">
        <f t="shared" si="14"/>
        <v>4411.6784185377655</v>
      </c>
    </row>
    <row r="19" spans="1:32">
      <c r="A19" s="91">
        <v>47</v>
      </c>
      <c r="B19" s="86" t="s">
        <v>259</v>
      </c>
      <c r="C19" s="87">
        <v>1789</v>
      </c>
      <c r="D19" s="207">
        <v>2750641</v>
      </c>
      <c r="E19" s="325">
        <f t="shared" si="8"/>
        <v>2121791</v>
      </c>
      <c r="F19" s="299">
        <v>-40130</v>
      </c>
      <c r="G19" s="238">
        <v>668980</v>
      </c>
      <c r="H19" s="166">
        <v>637622</v>
      </c>
      <c r="I19" s="297">
        <v>3388263</v>
      </c>
      <c r="J19" s="326">
        <v>-18061</v>
      </c>
      <c r="K19" s="528">
        <v>388613.91736976692</v>
      </c>
      <c r="L19" s="205">
        <f t="shared" si="9"/>
        <v>3758815.9173697671</v>
      </c>
      <c r="M19" s="63">
        <f t="shared" si="10"/>
        <v>2101.0709431915971</v>
      </c>
      <c r="N19" s="324">
        <v>19</v>
      </c>
      <c r="O19" s="189">
        <f t="shared" si="1"/>
        <v>-6097487.7522052536</v>
      </c>
      <c r="P19" s="190">
        <f t="shared" si="11"/>
        <v>-0.61863838175231078</v>
      </c>
      <c r="Q19" s="189">
        <f t="shared" si="3"/>
        <v>-3350.4244492724633</v>
      </c>
      <c r="R19" s="42"/>
      <c r="S19" s="62">
        <f t="shared" si="4"/>
        <v>-0.60876935428110179</v>
      </c>
      <c r="T19" s="62">
        <f t="shared" si="5"/>
        <v>-0.69694918530881256</v>
      </c>
      <c r="U19" s="84"/>
      <c r="V19" s="44"/>
      <c r="W19" s="91">
        <v>47</v>
      </c>
      <c r="X19" s="86" t="s">
        <v>259</v>
      </c>
      <c r="Y19" s="87">
        <v>1808</v>
      </c>
      <c r="Z19" s="203">
        <v>7027730.1077003749</v>
      </c>
      <c r="AA19" s="166">
        <v>1632795.4341419926</v>
      </c>
      <c r="AB19" s="204">
        <f t="shared" si="12"/>
        <v>8660525.5418423675</v>
      </c>
      <c r="AC19" s="247">
        <v>-86561</v>
      </c>
      <c r="AD19" s="161">
        <v>1282339.1277326522</v>
      </c>
      <c r="AE19" s="205">
        <f t="shared" si="13"/>
        <v>9856303.6695750207</v>
      </c>
      <c r="AF19" s="166">
        <f t="shared" si="14"/>
        <v>5451.4953924640604</v>
      </c>
    </row>
    <row r="20" spans="1:32">
      <c r="A20" s="91">
        <v>49</v>
      </c>
      <c r="B20" s="86" t="s">
        <v>260</v>
      </c>
      <c r="C20" s="87">
        <v>297132</v>
      </c>
      <c r="D20" s="207">
        <v>347986872</v>
      </c>
      <c r="E20" s="325">
        <f t="shared" si="8"/>
        <v>231670383</v>
      </c>
      <c r="F20" s="299">
        <v>85654835</v>
      </c>
      <c r="G20" s="238">
        <v>30661654</v>
      </c>
      <c r="H20" s="166">
        <v>-23588333</v>
      </c>
      <c r="I20" s="297">
        <v>324398539</v>
      </c>
      <c r="J20" s="326">
        <v>501319</v>
      </c>
      <c r="K20" s="528">
        <v>30593192.01680956</v>
      </c>
      <c r="L20" s="205">
        <f t="shared" si="9"/>
        <v>355493050.01680958</v>
      </c>
      <c r="M20" s="63">
        <f t="shared" si="10"/>
        <v>1196.4145565499832</v>
      </c>
      <c r="N20" s="324">
        <v>1</v>
      </c>
      <c r="O20" s="189">
        <f t="shared" si="1"/>
        <v>189895085.27032256</v>
      </c>
      <c r="P20" s="190">
        <f t="shared" si="11"/>
        <v>1.1467235455522165</v>
      </c>
      <c r="Q20" s="189">
        <f t="shared" si="3"/>
        <v>630.84001063239202</v>
      </c>
      <c r="R20" s="42"/>
      <c r="S20" s="62">
        <f t="shared" si="4"/>
        <v>3.7536247494819639</v>
      </c>
      <c r="T20" s="62">
        <f t="shared" si="5"/>
        <v>-0.68126031137618581</v>
      </c>
      <c r="U20" s="84"/>
      <c r="V20" s="44"/>
      <c r="W20" s="91">
        <v>49</v>
      </c>
      <c r="X20" s="86" t="s">
        <v>260</v>
      </c>
      <c r="Y20" s="87">
        <v>292796</v>
      </c>
      <c r="Z20" s="203">
        <v>244483938.16030222</v>
      </c>
      <c r="AA20" s="166">
        <v>-176241584.98857743</v>
      </c>
      <c r="AB20" s="204">
        <f t="shared" si="12"/>
        <v>68242353.171724796</v>
      </c>
      <c r="AC20" s="248">
        <v>1373865</v>
      </c>
      <c r="AD20" s="161">
        <v>95981746.57476224</v>
      </c>
      <c r="AE20" s="205">
        <f t="shared" si="13"/>
        <v>165597964.74648702</v>
      </c>
      <c r="AF20" s="166">
        <f t="shared" si="14"/>
        <v>565.57454591759119</v>
      </c>
    </row>
    <row r="21" spans="1:32">
      <c r="A21" s="91">
        <v>50</v>
      </c>
      <c r="B21" s="86" t="s">
        <v>41</v>
      </c>
      <c r="C21" s="87">
        <v>11417</v>
      </c>
      <c r="D21" s="207">
        <v>2610056</v>
      </c>
      <c r="E21" s="325">
        <f t="shared" si="8"/>
        <v>2457394</v>
      </c>
      <c r="F21" s="299">
        <v>92376</v>
      </c>
      <c r="G21" s="238">
        <v>60286</v>
      </c>
      <c r="H21" s="166">
        <v>3558724</v>
      </c>
      <c r="I21" s="297">
        <v>6168780</v>
      </c>
      <c r="J21" s="326">
        <v>-1294706</v>
      </c>
      <c r="K21" s="528">
        <v>2090451.7902924221</v>
      </c>
      <c r="L21" s="205">
        <f t="shared" si="9"/>
        <v>6964525.7902924223</v>
      </c>
      <c r="M21" s="63">
        <f t="shared" si="10"/>
        <v>610.01364546662194</v>
      </c>
      <c r="N21" s="324">
        <v>4</v>
      </c>
      <c r="O21" s="189">
        <f t="shared" si="1"/>
        <v>-20487856.854775093</v>
      </c>
      <c r="P21" s="190">
        <f t="shared" si="11"/>
        <v>-0.74630523403607851</v>
      </c>
      <c r="Q21" s="189">
        <f t="shared" si="3"/>
        <v>-1780.6841377840544</v>
      </c>
      <c r="R21" s="239"/>
      <c r="S21" s="62">
        <f t="shared" si="4"/>
        <v>-0.71974406401612812</v>
      </c>
      <c r="T21" s="62">
        <f t="shared" si="5"/>
        <v>-0.69147068622531371</v>
      </c>
      <c r="U21" s="84"/>
      <c r="V21" s="44"/>
      <c r="W21" s="91">
        <v>50</v>
      </c>
      <c r="X21" s="86" t="s">
        <v>41</v>
      </c>
      <c r="Y21" s="87">
        <v>11483</v>
      </c>
      <c r="Z21" s="203">
        <v>17534154.209014289</v>
      </c>
      <c r="AA21" s="166">
        <v>4477083.4061454516</v>
      </c>
      <c r="AB21" s="204">
        <f t="shared" si="12"/>
        <v>22011237.615159743</v>
      </c>
      <c r="AC21" s="247">
        <v>-1334392</v>
      </c>
      <c r="AD21" s="161">
        <v>6775537.0299077742</v>
      </c>
      <c r="AE21" s="205">
        <f t="shared" si="13"/>
        <v>27452382.645067517</v>
      </c>
      <c r="AF21" s="166">
        <f t="shared" si="14"/>
        <v>2390.6977832506764</v>
      </c>
    </row>
    <row r="22" spans="1:32">
      <c r="A22" s="91">
        <v>51</v>
      </c>
      <c r="B22" s="86" t="s">
        <v>261</v>
      </c>
      <c r="C22" s="87">
        <v>9334</v>
      </c>
      <c r="D22" s="207">
        <v>-4772410</v>
      </c>
      <c r="E22" s="325">
        <f t="shared" si="8"/>
        <v>3665751</v>
      </c>
      <c r="F22" s="299">
        <v>-3965481</v>
      </c>
      <c r="G22" s="237">
        <v>-4472680</v>
      </c>
      <c r="H22" s="166">
        <v>-161278</v>
      </c>
      <c r="I22" s="297">
        <v>-4933689</v>
      </c>
      <c r="J22" s="326">
        <v>-847974</v>
      </c>
      <c r="K22" s="528">
        <v>1803744.0505200343</v>
      </c>
      <c r="L22" s="205">
        <f t="shared" si="9"/>
        <v>-3977918.9494799655</v>
      </c>
      <c r="M22" s="63">
        <f t="shared" si="10"/>
        <v>-426.17516064709292</v>
      </c>
      <c r="N22" s="324">
        <v>4</v>
      </c>
      <c r="O22" s="189">
        <f t="shared" si="1"/>
        <v>-18104576.605766743</v>
      </c>
      <c r="P22" s="190">
        <f t="shared" si="11"/>
        <v>-1.2815895342172232</v>
      </c>
      <c r="Q22" s="189">
        <f t="shared" si="3"/>
        <v>-1920.7432580113311</v>
      </c>
      <c r="R22" s="42"/>
      <c r="S22" s="62">
        <f t="shared" si="4"/>
        <v>-1.5287116106439735</v>
      </c>
      <c r="T22" s="62">
        <f t="shared" si="5"/>
        <v>-0.6871989191638268</v>
      </c>
      <c r="U22" s="84"/>
      <c r="V22" s="44"/>
      <c r="W22" s="91">
        <v>51</v>
      </c>
      <c r="X22" s="86" t="s">
        <v>261</v>
      </c>
      <c r="Y22" s="87">
        <v>9452</v>
      </c>
      <c r="Z22" s="203">
        <v>11942523.022112932</v>
      </c>
      <c r="AA22" s="166">
        <v>-2610991.6150558032</v>
      </c>
      <c r="AB22" s="204">
        <f t="shared" si="12"/>
        <v>9331531.4070571288</v>
      </c>
      <c r="AC22" s="248">
        <v>-971299</v>
      </c>
      <c r="AD22" s="161">
        <v>5766425.2492296519</v>
      </c>
      <c r="AE22" s="205">
        <f t="shared" si="13"/>
        <v>14126657.65628678</v>
      </c>
      <c r="AF22" s="166">
        <f t="shared" si="14"/>
        <v>1494.5680973642382</v>
      </c>
    </row>
    <row r="23" spans="1:32">
      <c r="A23" s="91">
        <v>52</v>
      </c>
      <c r="B23" s="86" t="s">
        <v>42</v>
      </c>
      <c r="C23" s="87">
        <v>2404</v>
      </c>
      <c r="D23" s="207">
        <v>1970634</v>
      </c>
      <c r="E23" s="325">
        <f t="shared" si="8"/>
        <v>1090447</v>
      </c>
      <c r="F23" s="299">
        <v>586768</v>
      </c>
      <c r="G23" s="238">
        <v>293419</v>
      </c>
      <c r="H23" s="166">
        <v>1161901</v>
      </c>
      <c r="I23" s="297">
        <v>3132534</v>
      </c>
      <c r="J23" s="326">
        <v>229822</v>
      </c>
      <c r="K23" s="528">
        <v>548990.38673231227</v>
      </c>
      <c r="L23" s="205">
        <f t="shared" si="9"/>
        <v>3911346.3867323124</v>
      </c>
      <c r="M23" s="63">
        <f t="shared" si="10"/>
        <v>1627.015967858699</v>
      </c>
      <c r="N23" s="324">
        <v>14</v>
      </c>
      <c r="O23" s="189">
        <f t="shared" si="1"/>
        <v>-6165551.9079542886</v>
      </c>
      <c r="P23" s="190">
        <f t="shared" si="11"/>
        <v>-0.61185016734815045</v>
      </c>
      <c r="Q23" s="189">
        <f t="shared" si="3"/>
        <v>-2557.7424601672983</v>
      </c>
      <c r="R23" s="42"/>
      <c r="S23" s="62">
        <f t="shared" si="4"/>
        <v>-0.61690587090199678</v>
      </c>
      <c r="T23" s="62">
        <f t="shared" si="5"/>
        <v>-0.69682522707017602</v>
      </c>
      <c r="U23" s="84"/>
      <c r="V23" s="44"/>
      <c r="W23" s="91">
        <v>52</v>
      </c>
      <c r="X23" s="86" t="s">
        <v>42</v>
      </c>
      <c r="Y23" s="87">
        <v>2408</v>
      </c>
      <c r="Z23" s="203">
        <v>5918371.0535030719</v>
      </c>
      <c r="AA23" s="166">
        <v>2258559.2674485035</v>
      </c>
      <c r="AB23" s="204">
        <f t="shared" si="12"/>
        <v>8176930.3209515754</v>
      </c>
      <c r="AC23" s="247">
        <v>89163</v>
      </c>
      <c r="AD23" s="161">
        <v>1810804.9737350256</v>
      </c>
      <c r="AE23" s="205">
        <f t="shared" si="13"/>
        <v>10076898.294686601</v>
      </c>
      <c r="AF23" s="166">
        <f t="shared" si="14"/>
        <v>4184.7584280259971</v>
      </c>
    </row>
    <row r="24" spans="1:32">
      <c r="A24" s="91">
        <v>61</v>
      </c>
      <c r="B24" s="86" t="s">
        <v>43</v>
      </c>
      <c r="C24" s="87">
        <v>16573</v>
      </c>
      <c r="D24" s="207">
        <v>2523240</v>
      </c>
      <c r="E24" s="325">
        <f t="shared" si="8"/>
        <v>-806357</v>
      </c>
      <c r="F24" s="299">
        <v>1336798</v>
      </c>
      <c r="G24" s="238">
        <v>1992799</v>
      </c>
      <c r="H24" s="166">
        <v>5988693</v>
      </c>
      <c r="I24" s="297">
        <v>8511934</v>
      </c>
      <c r="J24" s="326">
        <v>1241767</v>
      </c>
      <c r="K24" s="528">
        <v>3033193.7414299296</v>
      </c>
      <c r="L24" s="205">
        <f t="shared" si="9"/>
        <v>12786894.741429929</v>
      </c>
      <c r="M24" s="63">
        <f t="shared" si="10"/>
        <v>771.54979432992991</v>
      </c>
      <c r="N24" s="324">
        <v>5</v>
      </c>
      <c r="O24" s="189">
        <f t="shared" si="1"/>
        <v>-37393129.327644482</v>
      </c>
      <c r="P24" s="190">
        <f t="shared" si="11"/>
        <v>-0.74517958134439399</v>
      </c>
      <c r="Q24" s="189">
        <f t="shared" si="3"/>
        <v>-2215.3564002578323</v>
      </c>
      <c r="R24" s="42"/>
      <c r="S24" s="62">
        <f t="shared" si="4"/>
        <v>-0.78483696119936142</v>
      </c>
      <c r="T24" s="62">
        <f t="shared" si="5"/>
        <v>-0.68714721328900674</v>
      </c>
      <c r="U24" s="84"/>
      <c r="V24" s="44"/>
      <c r="W24" s="91">
        <v>61</v>
      </c>
      <c r="X24" s="86" t="s">
        <v>43</v>
      </c>
      <c r="Y24" s="87">
        <v>16800</v>
      </c>
      <c r="Z24" s="203">
        <v>29524915.108106114</v>
      </c>
      <c r="AA24" s="166">
        <v>10035476.153549271</v>
      </c>
      <c r="AB24" s="204">
        <f t="shared" si="12"/>
        <v>39560391.261655383</v>
      </c>
      <c r="AC24" s="248">
        <v>924358</v>
      </c>
      <c r="AD24" s="161">
        <v>9695274.8074190225</v>
      </c>
      <c r="AE24" s="205">
        <f t="shared" si="13"/>
        <v>50180024.069074407</v>
      </c>
      <c r="AF24" s="166">
        <f t="shared" si="14"/>
        <v>2986.9061945877625</v>
      </c>
    </row>
    <row r="25" spans="1:32">
      <c r="A25" s="91">
        <v>69</v>
      </c>
      <c r="B25" s="86" t="s">
        <v>44</v>
      </c>
      <c r="C25" s="87">
        <v>6802</v>
      </c>
      <c r="D25" s="207">
        <v>769612</v>
      </c>
      <c r="E25" s="325">
        <f t="shared" si="8"/>
        <v>3734552</v>
      </c>
      <c r="F25" s="299">
        <v>-1346133</v>
      </c>
      <c r="G25" s="238">
        <v>-1618807</v>
      </c>
      <c r="H25" s="166">
        <v>3717894</v>
      </c>
      <c r="I25" s="297">
        <v>4487506</v>
      </c>
      <c r="J25" s="326">
        <v>680407</v>
      </c>
      <c r="K25" s="528">
        <v>1358836.9357966033</v>
      </c>
      <c r="L25" s="205">
        <f t="shared" si="9"/>
        <v>6526749.9357966036</v>
      </c>
      <c r="M25" s="63">
        <f t="shared" si="10"/>
        <v>959.53395116092383</v>
      </c>
      <c r="N25" s="324">
        <v>17</v>
      </c>
      <c r="O25" s="189">
        <f t="shared" si="1"/>
        <v>-20661652.728043541</v>
      </c>
      <c r="P25" s="190">
        <f t="shared" si="11"/>
        <v>-0.75994360476067957</v>
      </c>
      <c r="Q25" s="189">
        <f t="shared" si="3"/>
        <v>-2983.0998457996538</v>
      </c>
      <c r="R25" s="42"/>
      <c r="S25" s="62">
        <f t="shared" si="4"/>
        <v>-0.79539005693128906</v>
      </c>
      <c r="T25" s="62">
        <f t="shared" si="5"/>
        <v>-0.6924283233119265</v>
      </c>
      <c r="U25" s="84"/>
      <c r="V25" s="44"/>
      <c r="W25" s="91">
        <v>69</v>
      </c>
      <c r="X25" s="86" t="s">
        <v>44</v>
      </c>
      <c r="Y25" s="87">
        <v>6896</v>
      </c>
      <c r="Z25" s="203">
        <v>15138535.116044035</v>
      </c>
      <c r="AA25" s="166">
        <v>6793468.4449609723</v>
      </c>
      <c r="AB25" s="204">
        <f t="shared" si="12"/>
        <v>21932003.561005007</v>
      </c>
      <c r="AC25" s="247">
        <v>838447</v>
      </c>
      <c r="AD25" s="161">
        <v>4417952.1028351374</v>
      </c>
      <c r="AE25" s="205">
        <f t="shared" si="13"/>
        <v>27188402.663840145</v>
      </c>
      <c r="AF25" s="166">
        <f t="shared" si="14"/>
        <v>3942.6337969605779</v>
      </c>
    </row>
    <row r="26" spans="1:32">
      <c r="A26" s="91">
        <v>71</v>
      </c>
      <c r="B26" s="86" t="s">
        <v>45</v>
      </c>
      <c r="C26" s="87">
        <v>6613</v>
      </c>
      <c r="D26" s="207">
        <v>4426929</v>
      </c>
      <c r="E26" s="325">
        <f t="shared" si="8"/>
        <v>4881509</v>
      </c>
      <c r="F26" s="299">
        <v>116197</v>
      </c>
      <c r="G26" s="238">
        <v>-570777</v>
      </c>
      <c r="H26" s="166">
        <v>3923936</v>
      </c>
      <c r="I26" s="297">
        <v>8350865</v>
      </c>
      <c r="J26" s="326">
        <v>637384</v>
      </c>
      <c r="K26" s="528">
        <v>1381039.5184965217</v>
      </c>
      <c r="L26" s="205">
        <f t="shared" si="9"/>
        <v>10369288.518496521</v>
      </c>
      <c r="M26" s="63">
        <f t="shared" si="10"/>
        <v>1568.0158050047664</v>
      </c>
      <c r="N26" s="324">
        <v>17</v>
      </c>
      <c r="O26" s="189">
        <f t="shared" si="1"/>
        <v>-18149934.777737577</v>
      </c>
      <c r="P26" s="190">
        <f t="shared" si="11"/>
        <v>-0.63641055680973746</v>
      </c>
      <c r="Q26" s="189">
        <f t="shared" si="3"/>
        <v>-2709.6538059497998</v>
      </c>
      <c r="R26" s="42"/>
      <c r="S26" s="62">
        <f t="shared" si="4"/>
        <v>-0.64766640357970295</v>
      </c>
      <c r="T26" s="62">
        <f t="shared" si="5"/>
        <v>-0.68191224217234425</v>
      </c>
      <c r="U26" s="84"/>
      <c r="V26" s="44"/>
      <c r="W26" s="91">
        <v>71</v>
      </c>
      <c r="X26" s="86" t="s">
        <v>45</v>
      </c>
      <c r="Y26" s="87">
        <v>6667</v>
      </c>
      <c r="Z26" s="203">
        <v>16465609.553465946</v>
      </c>
      <c r="AA26" s="166">
        <v>7235976.3436629036</v>
      </c>
      <c r="AB26" s="204">
        <f t="shared" si="12"/>
        <v>23701585.89712885</v>
      </c>
      <c r="AC26" s="248">
        <v>475944</v>
      </c>
      <c r="AD26" s="161">
        <v>4341693.399105248</v>
      </c>
      <c r="AE26" s="205">
        <f t="shared" si="13"/>
        <v>28519223.296234097</v>
      </c>
      <c r="AF26" s="166">
        <f t="shared" si="14"/>
        <v>4277.6696109545665</v>
      </c>
    </row>
    <row r="27" spans="1:32">
      <c r="A27" s="91">
        <v>72</v>
      </c>
      <c r="B27" s="86" t="s">
        <v>262</v>
      </c>
      <c r="C27" s="87">
        <v>950</v>
      </c>
      <c r="D27" s="207">
        <v>1259253</v>
      </c>
      <c r="E27" s="325">
        <f t="shared" si="8"/>
        <v>1257643</v>
      </c>
      <c r="F27" s="299">
        <v>-18544</v>
      </c>
      <c r="G27" s="238">
        <v>20154</v>
      </c>
      <c r="H27" s="166">
        <v>286639</v>
      </c>
      <c r="I27" s="297">
        <v>1545892</v>
      </c>
      <c r="J27" s="326">
        <v>-217888</v>
      </c>
      <c r="K27" s="528">
        <v>170460.73771434132</v>
      </c>
      <c r="L27" s="205">
        <f t="shared" si="9"/>
        <v>1498464.7377143414</v>
      </c>
      <c r="M27" s="63">
        <f t="shared" si="10"/>
        <v>1577.3313028572015</v>
      </c>
      <c r="N27" s="324">
        <v>17</v>
      </c>
      <c r="O27" s="189">
        <f t="shared" si="1"/>
        <v>-2492194.8007837809</v>
      </c>
      <c r="P27" s="190">
        <f t="shared" si="11"/>
        <v>-0.62450699608459059</v>
      </c>
      <c r="Q27" s="189">
        <f t="shared" si="3"/>
        <v>-2627.7893910291236</v>
      </c>
      <c r="R27" s="42"/>
      <c r="S27" s="62">
        <f t="shared" si="4"/>
        <v>-0.57891019093210982</v>
      </c>
      <c r="T27" s="62">
        <f t="shared" si="5"/>
        <v>-0.69265320524408125</v>
      </c>
      <c r="U27" s="84"/>
      <c r="V27" s="44"/>
      <c r="W27" s="91">
        <v>72</v>
      </c>
      <c r="X27" s="86" t="s">
        <v>262</v>
      </c>
      <c r="Y27" s="87">
        <v>949</v>
      </c>
      <c r="Z27" s="203">
        <v>3159897.4762645448</v>
      </c>
      <c r="AA27" s="166">
        <v>511271.87219803873</v>
      </c>
      <c r="AB27" s="204">
        <f t="shared" si="12"/>
        <v>3671169.3484625835</v>
      </c>
      <c r="AC27" s="247">
        <v>-235130</v>
      </c>
      <c r="AD27" s="161">
        <v>554620.19003553852</v>
      </c>
      <c r="AE27" s="205">
        <f t="shared" si="13"/>
        <v>3990659.5384981222</v>
      </c>
      <c r="AF27" s="166">
        <f t="shared" si="14"/>
        <v>4205.1206938863252</v>
      </c>
    </row>
    <row r="28" spans="1:32">
      <c r="A28" s="91">
        <v>74</v>
      </c>
      <c r="B28" s="86" t="s">
        <v>263</v>
      </c>
      <c r="C28" s="87">
        <v>1083</v>
      </c>
      <c r="D28" s="207">
        <v>683980</v>
      </c>
      <c r="E28" s="325">
        <f t="shared" si="8"/>
        <v>530948</v>
      </c>
      <c r="F28" s="299">
        <v>124877</v>
      </c>
      <c r="G28" s="238">
        <v>28155</v>
      </c>
      <c r="H28" s="166">
        <v>462783</v>
      </c>
      <c r="I28" s="297">
        <v>1146762</v>
      </c>
      <c r="J28" s="326">
        <v>-305209</v>
      </c>
      <c r="K28" s="528">
        <v>286522.37275305967</v>
      </c>
      <c r="L28" s="205">
        <f t="shared" si="9"/>
        <v>1128075.3727530597</v>
      </c>
      <c r="M28" s="63">
        <f t="shared" si="10"/>
        <v>1041.6208428006091</v>
      </c>
      <c r="N28" s="324">
        <v>16</v>
      </c>
      <c r="O28" s="189">
        <f t="shared" si="1"/>
        <v>-3739210.1706138728</v>
      </c>
      <c r="P28" s="190">
        <f t="shared" si="11"/>
        <v>-0.76823316349492077</v>
      </c>
      <c r="Q28" s="189">
        <f t="shared" si="3"/>
        <v>-3371.1493687741249</v>
      </c>
      <c r="R28" s="42"/>
      <c r="S28" s="62">
        <f t="shared" si="4"/>
        <v>-0.73289203267088032</v>
      </c>
      <c r="T28" s="62">
        <f t="shared" si="5"/>
        <v>-0.67505659548858588</v>
      </c>
      <c r="U28" s="84"/>
      <c r="V28" s="44"/>
      <c r="W28" s="91">
        <v>74</v>
      </c>
      <c r="X28" s="86" t="s">
        <v>263</v>
      </c>
      <c r="Y28" s="87">
        <v>1103</v>
      </c>
      <c r="Z28" s="203">
        <v>3161170.4736417676</v>
      </c>
      <c r="AA28" s="166">
        <v>1132082.2191429664</v>
      </c>
      <c r="AB28" s="204">
        <f t="shared" si="12"/>
        <v>4293252.6927847341</v>
      </c>
      <c r="AC28" s="248">
        <v>-307728</v>
      </c>
      <c r="AD28" s="161">
        <v>881760.85058219789</v>
      </c>
      <c r="AE28" s="205">
        <f t="shared" si="13"/>
        <v>4867285.5433669323</v>
      </c>
      <c r="AF28" s="166">
        <f t="shared" si="14"/>
        <v>4412.7702115747343</v>
      </c>
    </row>
    <row r="29" spans="1:32">
      <c r="A29" s="91">
        <v>75</v>
      </c>
      <c r="B29" s="86" t="s">
        <v>264</v>
      </c>
      <c r="C29" s="87">
        <v>19702</v>
      </c>
      <c r="D29" s="207">
        <v>1123292</v>
      </c>
      <c r="E29" s="325">
        <f t="shared" si="8"/>
        <v>1151079</v>
      </c>
      <c r="F29" s="299">
        <v>-1014078</v>
      </c>
      <c r="G29" s="238">
        <v>986291</v>
      </c>
      <c r="H29" s="166">
        <v>-171272</v>
      </c>
      <c r="I29" s="297">
        <v>952020</v>
      </c>
      <c r="J29" s="326">
        <v>-1724521</v>
      </c>
      <c r="K29" s="528">
        <v>3237145.3558460623</v>
      </c>
      <c r="L29" s="205">
        <f t="shared" si="9"/>
        <v>2464644.3558460623</v>
      </c>
      <c r="M29" s="63">
        <f t="shared" si="10"/>
        <v>125.09615043376623</v>
      </c>
      <c r="N29" s="324">
        <v>8</v>
      </c>
      <c r="O29" s="189">
        <f t="shared" si="1"/>
        <v>-40344709.140768364</v>
      </c>
      <c r="P29" s="190">
        <f t="shared" si="11"/>
        <v>-0.94242743338693546</v>
      </c>
      <c r="Q29" s="189">
        <f t="shared" si="3"/>
        <v>-2028.6168594074786</v>
      </c>
      <c r="R29" s="42"/>
      <c r="S29" s="62">
        <f t="shared" si="4"/>
        <v>-0.97190216161994625</v>
      </c>
      <c r="T29" s="62">
        <f t="shared" si="5"/>
        <v>-0.69525868213079722</v>
      </c>
      <c r="U29" s="84"/>
      <c r="V29" s="44"/>
      <c r="W29" s="91">
        <v>75</v>
      </c>
      <c r="X29" s="86" t="s">
        <v>264</v>
      </c>
      <c r="Y29" s="87">
        <v>19877</v>
      </c>
      <c r="Z29" s="203">
        <v>33663385.32450182</v>
      </c>
      <c r="AA29" s="166">
        <v>218936.40868259064</v>
      </c>
      <c r="AB29" s="204">
        <f t="shared" si="12"/>
        <v>33882321.733184412</v>
      </c>
      <c r="AC29" s="247">
        <v>-1695569</v>
      </c>
      <c r="AD29" s="161">
        <v>10622600.763430014</v>
      </c>
      <c r="AE29" s="205">
        <f t="shared" si="13"/>
        <v>42809353.496614426</v>
      </c>
      <c r="AF29" s="166">
        <f t="shared" si="14"/>
        <v>2153.7130098412449</v>
      </c>
    </row>
    <row r="30" spans="1:32">
      <c r="A30" s="91">
        <v>77</v>
      </c>
      <c r="B30" s="86" t="s">
        <v>46</v>
      </c>
      <c r="C30" s="87">
        <v>4683</v>
      </c>
      <c r="D30" s="207">
        <v>1077212</v>
      </c>
      <c r="E30" s="325">
        <f t="shared" si="8"/>
        <v>970477</v>
      </c>
      <c r="F30" s="299">
        <v>62639</v>
      </c>
      <c r="G30" s="238">
        <v>44096</v>
      </c>
      <c r="H30" s="166">
        <v>2693102</v>
      </c>
      <c r="I30" s="297">
        <v>3770314</v>
      </c>
      <c r="J30" s="326">
        <v>207899</v>
      </c>
      <c r="K30" s="528">
        <v>1062975.310328146</v>
      </c>
      <c r="L30" s="205">
        <f t="shared" si="9"/>
        <v>5041188.3103281464</v>
      </c>
      <c r="M30" s="63">
        <f t="shared" si="10"/>
        <v>1076.4869336596512</v>
      </c>
      <c r="N30" s="324">
        <v>13</v>
      </c>
      <c r="O30" s="189">
        <f t="shared" si="1"/>
        <v>-15053570.856593067</v>
      </c>
      <c r="P30" s="190">
        <f t="shared" si="11"/>
        <v>-0.74912919988478155</v>
      </c>
      <c r="Q30" s="189">
        <f t="shared" si="3"/>
        <v>-3125.6793496781183</v>
      </c>
      <c r="R30" s="42"/>
      <c r="S30" s="62">
        <f t="shared" si="4"/>
        <v>-0.7693803012952013</v>
      </c>
      <c r="T30" s="62">
        <f t="shared" si="5"/>
        <v>-0.69595626855698822</v>
      </c>
      <c r="U30" s="84"/>
      <c r="V30" s="44"/>
      <c r="W30" s="91">
        <v>77</v>
      </c>
      <c r="X30" s="86" t="s">
        <v>46</v>
      </c>
      <c r="Y30" s="87">
        <v>4782</v>
      </c>
      <c r="Z30" s="203">
        <v>11244535.976750566</v>
      </c>
      <c r="AA30" s="166">
        <v>5104084.8096556021</v>
      </c>
      <c r="AB30" s="204">
        <f t="shared" si="12"/>
        <v>16348620.786406167</v>
      </c>
      <c r="AC30" s="248">
        <v>250012</v>
      </c>
      <c r="AD30" s="161">
        <v>3496126.3805150469</v>
      </c>
      <c r="AE30" s="205">
        <f t="shared" si="13"/>
        <v>20094759.166921213</v>
      </c>
      <c r="AF30" s="166">
        <f t="shared" si="14"/>
        <v>4202.1662833377695</v>
      </c>
    </row>
    <row r="31" spans="1:32">
      <c r="A31" s="91">
        <v>78</v>
      </c>
      <c r="B31" s="86" t="s">
        <v>265</v>
      </c>
      <c r="C31" s="87">
        <v>7979</v>
      </c>
      <c r="D31" s="207">
        <v>-761838</v>
      </c>
      <c r="E31" s="325">
        <f t="shared" si="8"/>
        <v>1128823</v>
      </c>
      <c r="F31" s="299">
        <v>-1543135</v>
      </c>
      <c r="G31" s="238">
        <v>-347526</v>
      </c>
      <c r="H31" s="166">
        <v>-53171</v>
      </c>
      <c r="I31" s="297">
        <v>-815009</v>
      </c>
      <c r="J31" s="326">
        <v>-344279</v>
      </c>
      <c r="K31" s="528">
        <v>1250756.2643230706</v>
      </c>
      <c r="L31" s="205">
        <f t="shared" si="9"/>
        <v>91468.264323070645</v>
      </c>
      <c r="M31" s="63">
        <f t="shared" si="10"/>
        <v>11.463625056156241</v>
      </c>
      <c r="N31" s="324">
        <v>1</v>
      </c>
      <c r="O31" s="189">
        <f t="shared" si="1"/>
        <v>-15465946.603032582</v>
      </c>
      <c r="P31" s="190">
        <f t="shared" si="11"/>
        <v>-0.99412060004165603</v>
      </c>
      <c r="Q31" s="189">
        <f t="shared" si="3"/>
        <v>-1923.0570000813286</v>
      </c>
      <c r="R31" s="42"/>
      <c r="S31" s="62">
        <f t="shared" si="4"/>
        <v>-1.0674516208343257</v>
      </c>
      <c r="T31" s="62">
        <f t="shared" si="5"/>
        <v>-0.68843104967800317</v>
      </c>
      <c r="U31" s="84"/>
      <c r="V31" s="44"/>
      <c r="W31" s="91">
        <v>78</v>
      </c>
      <c r="X31" s="86" t="s">
        <v>265</v>
      </c>
      <c r="Y31" s="87">
        <v>8042</v>
      </c>
      <c r="Z31" s="203">
        <v>12613221.476726944</v>
      </c>
      <c r="AA31" s="166">
        <v>-530353.93523641035</v>
      </c>
      <c r="AB31" s="204">
        <f t="shared" si="12"/>
        <v>12082867.541490532</v>
      </c>
      <c r="AC31" s="247">
        <v>-539833</v>
      </c>
      <c r="AD31" s="161">
        <v>4014380.3258651188</v>
      </c>
      <c r="AE31" s="205">
        <f t="shared" si="13"/>
        <v>15557414.867355652</v>
      </c>
      <c r="AF31" s="166">
        <f t="shared" si="14"/>
        <v>1934.5206251374848</v>
      </c>
    </row>
    <row r="32" spans="1:32">
      <c r="A32" s="91">
        <v>79</v>
      </c>
      <c r="B32" s="86" t="s">
        <v>47</v>
      </c>
      <c r="C32" s="87">
        <v>6785</v>
      </c>
      <c r="D32" s="207">
        <v>-1401860</v>
      </c>
      <c r="E32" s="325">
        <f t="shared" si="8"/>
        <v>301627</v>
      </c>
      <c r="F32" s="299">
        <v>-870012</v>
      </c>
      <c r="G32" s="238">
        <v>-833475</v>
      </c>
      <c r="H32" s="166">
        <v>-482306</v>
      </c>
      <c r="I32" s="297">
        <v>-1884165</v>
      </c>
      <c r="J32" s="326">
        <v>-358485</v>
      </c>
      <c r="K32" s="528">
        <v>1086400.6993279201</v>
      </c>
      <c r="L32" s="205">
        <f t="shared" si="9"/>
        <v>-1156249.3006720799</v>
      </c>
      <c r="M32" s="63">
        <f t="shared" si="10"/>
        <v>-170.41257194872216</v>
      </c>
      <c r="N32" s="324">
        <v>4</v>
      </c>
      <c r="O32" s="189">
        <f t="shared" si="1"/>
        <v>-14765860.937341752</v>
      </c>
      <c r="P32" s="190">
        <f t="shared" si="11"/>
        <v>-1.0849582876822648</v>
      </c>
      <c r="Q32" s="189">
        <f t="shared" si="3"/>
        <v>-2151.7215887880975</v>
      </c>
      <c r="R32" s="42"/>
      <c r="S32" s="62">
        <f t="shared" si="4"/>
        <v>-1.1801891610273763</v>
      </c>
      <c r="T32" s="62">
        <f t="shared" si="5"/>
        <v>-0.69593666105441065</v>
      </c>
      <c r="U32" s="84"/>
      <c r="V32" s="44"/>
      <c r="W32" s="91">
        <v>79</v>
      </c>
      <c r="X32" s="86" t="s">
        <v>47</v>
      </c>
      <c r="Y32" s="87">
        <v>6869</v>
      </c>
      <c r="Z32" s="203">
        <v>11825475.910842039</v>
      </c>
      <c r="AA32" s="166">
        <v>-1368881.3562243138</v>
      </c>
      <c r="AB32" s="204">
        <f t="shared" si="12"/>
        <v>10456594.554617725</v>
      </c>
      <c r="AC32" s="248">
        <v>-419925</v>
      </c>
      <c r="AD32" s="161">
        <v>3572942.0820519454</v>
      </c>
      <c r="AE32" s="205">
        <f t="shared" si="13"/>
        <v>13609611.636669671</v>
      </c>
      <c r="AF32" s="166">
        <f t="shared" si="14"/>
        <v>1981.3090168393755</v>
      </c>
    </row>
    <row r="33" spans="1:32">
      <c r="A33" s="91">
        <v>81</v>
      </c>
      <c r="B33" s="86" t="s">
        <v>266</v>
      </c>
      <c r="C33" s="87">
        <v>2621</v>
      </c>
      <c r="D33" s="207">
        <v>483212</v>
      </c>
      <c r="E33" s="325">
        <f t="shared" si="8"/>
        <v>-219558</v>
      </c>
      <c r="F33" s="299">
        <v>290116</v>
      </c>
      <c r="G33" s="238">
        <v>412654</v>
      </c>
      <c r="H33" s="166">
        <v>266278</v>
      </c>
      <c r="I33" s="297">
        <v>749490</v>
      </c>
      <c r="J33" s="326">
        <v>-690258</v>
      </c>
      <c r="K33" s="528">
        <v>628569.95055504888</v>
      </c>
      <c r="L33" s="205">
        <f t="shared" si="9"/>
        <v>687801.95055504888</v>
      </c>
      <c r="M33" s="63">
        <f t="shared" si="10"/>
        <v>262.41966827739373</v>
      </c>
      <c r="N33" s="324">
        <v>7</v>
      </c>
      <c r="O33" s="189">
        <f t="shared" si="1"/>
        <v>-9181132.5370886885</v>
      </c>
      <c r="P33" s="190">
        <f t="shared" si="11"/>
        <v>-0.93030636170336301</v>
      </c>
      <c r="Q33" s="189">
        <f t="shared" si="3"/>
        <v>-3454.6931330950119</v>
      </c>
      <c r="R33" s="42"/>
      <c r="S33" s="62">
        <f t="shared" si="4"/>
        <v>-0.9111543040041109</v>
      </c>
      <c r="T33" s="62">
        <f t="shared" si="5"/>
        <v>-0.70128393194236605</v>
      </c>
      <c r="U33" s="84"/>
      <c r="V33" s="44"/>
      <c r="W33" s="91">
        <v>81</v>
      </c>
      <c r="X33" s="86" t="s">
        <v>266</v>
      </c>
      <c r="Y33" s="87">
        <v>2655</v>
      </c>
      <c r="Z33" s="203">
        <v>6471032.7109940117</v>
      </c>
      <c r="AA33" s="166">
        <v>1964828.9432911754</v>
      </c>
      <c r="AB33" s="204">
        <f t="shared" si="12"/>
        <v>8435861.6542851869</v>
      </c>
      <c r="AC33" s="247">
        <v>-671166</v>
      </c>
      <c r="AD33" s="161">
        <v>2104238.8333585495</v>
      </c>
      <c r="AE33" s="205">
        <f t="shared" si="13"/>
        <v>9868934.4876437373</v>
      </c>
      <c r="AF33" s="166">
        <f t="shared" si="14"/>
        <v>3717.1128013724056</v>
      </c>
    </row>
    <row r="34" spans="1:32">
      <c r="A34" s="91">
        <v>82</v>
      </c>
      <c r="B34" s="86" t="s">
        <v>48</v>
      </c>
      <c r="C34" s="87">
        <v>9405</v>
      </c>
      <c r="D34" s="207">
        <v>3860652</v>
      </c>
      <c r="E34" s="325">
        <f t="shared" si="8"/>
        <v>3414184</v>
      </c>
      <c r="F34" s="299">
        <v>348473</v>
      </c>
      <c r="G34" s="238">
        <v>97995</v>
      </c>
      <c r="H34" s="166">
        <v>2303150</v>
      </c>
      <c r="I34" s="297">
        <v>6163802</v>
      </c>
      <c r="J34" s="326">
        <v>-2089496</v>
      </c>
      <c r="K34" s="528">
        <v>1420815.5510925855</v>
      </c>
      <c r="L34" s="205">
        <f t="shared" si="9"/>
        <v>5495121.5510925855</v>
      </c>
      <c r="M34" s="63">
        <f t="shared" si="10"/>
        <v>584.27661361962635</v>
      </c>
      <c r="N34" s="324">
        <v>5</v>
      </c>
      <c r="O34" s="189">
        <f t="shared" si="1"/>
        <v>-8408761.0858901273</v>
      </c>
      <c r="P34" s="190">
        <f t="shared" si="11"/>
        <v>-0.60477791027405536</v>
      </c>
      <c r="Q34" s="189">
        <f t="shared" si="3"/>
        <v>-896.59276937991706</v>
      </c>
      <c r="R34" s="42"/>
      <c r="S34" s="62">
        <f t="shared" si="4"/>
        <v>-0.44689732393589199</v>
      </c>
      <c r="T34" s="62">
        <f t="shared" si="5"/>
        <v>-0.69565491704626525</v>
      </c>
      <c r="U34" s="84"/>
      <c r="V34" s="44"/>
      <c r="W34" s="91">
        <v>82</v>
      </c>
      <c r="X34" s="86" t="s">
        <v>48</v>
      </c>
      <c r="Y34" s="87">
        <v>9389</v>
      </c>
      <c r="Z34" s="203">
        <v>8956987.6739372723</v>
      </c>
      <c r="AA34" s="166">
        <v>2187058.9321319014</v>
      </c>
      <c r="AB34" s="204">
        <f t="shared" si="12"/>
        <v>11144046.606069174</v>
      </c>
      <c r="AC34" s="248">
        <v>-1908600</v>
      </c>
      <c r="AD34" s="161">
        <v>4668436.0309135402</v>
      </c>
      <c r="AE34" s="205">
        <f t="shared" si="13"/>
        <v>13903882.636982713</v>
      </c>
      <c r="AF34" s="166">
        <f t="shared" si="14"/>
        <v>1480.8693829995434</v>
      </c>
    </row>
    <row r="35" spans="1:32">
      <c r="A35" s="91">
        <v>86</v>
      </c>
      <c r="B35" s="86" t="s">
        <v>49</v>
      </c>
      <c r="C35" s="87">
        <v>8143</v>
      </c>
      <c r="D35" s="207">
        <v>3207206</v>
      </c>
      <c r="E35" s="325">
        <f t="shared" si="8"/>
        <v>3006371</v>
      </c>
      <c r="F35" s="299">
        <v>246262</v>
      </c>
      <c r="G35" s="238">
        <v>-45427</v>
      </c>
      <c r="H35" s="166">
        <v>2869047</v>
      </c>
      <c r="I35" s="297">
        <v>6076253</v>
      </c>
      <c r="J35" s="326">
        <v>-1166305</v>
      </c>
      <c r="K35" s="528">
        <v>1438485.8113037464</v>
      </c>
      <c r="L35" s="205">
        <f t="shared" si="9"/>
        <v>6348433.811303746</v>
      </c>
      <c r="M35" s="63">
        <f t="shared" si="10"/>
        <v>779.61854492247892</v>
      </c>
      <c r="N35" s="324">
        <v>5</v>
      </c>
      <c r="O35" s="189">
        <f t="shared" si="1"/>
        <v>-10036203.513559692</v>
      </c>
      <c r="P35" s="190">
        <f t="shared" si="11"/>
        <v>-0.61253742237735742</v>
      </c>
      <c r="Q35" s="189">
        <f t="shared" si="3"/>
        <v>-1224.6184367121923</v>
      </c>
      <c r="R35" s="42"/>
      <c r="S35" s="62">
        <f t="shared" si="4"/>
        <v>-0.52785463104938612</v>
      </c>
      <c r="T35" s="62">
        <f t="shared" si="5"/>
        <v>-0.69602070679687</v>
      </c>
      <c r="U35" s="84"/>
      <c r="V35" s="44"/>
      <c r="W35" s="91">
        <v>86</v>
      </c>
      <c r="X35" s="86" t="s">
        <v>49</v>
      </c>
      <c r="Y35" s="87">
        <v>8175</v>
      </c>
      <c r="Z35" s="203">
        <v>9725774.9798871353</v>
      </c>
      <c r="AA35" s="166">
        <v>3143678.7934391312</v>
      </c>
      <c r="AB35" s="204">
        <f t="shared" si="12"/>
        <v>12869453.773326267</v>
      </c>
      <c r="AC35" s="247">
        <v>-1217000</v>
      </c>
      <c r="AD35" s="161">
        <v>4732183.551537171</v>
      </c>
      <c r="AE35" s="205">
        <f t="shared" si="13"/>
        <v>16384637.324863438</v>
      </c>
      <c r="AF35" s="166">
        <f t="shared" si="14"/>
        <v>2004.2369816346713</v>
      </c>
    </row>
    <row r="36" spans="1:32">
      <c r="A36" s="91">
        <v>90</v>
      </c>
      <c r="B36" s="86" t="s">
        <v>50</v>
      </c>
      <c r="C36" s="87">
        <v>3136</v>
      </c>
      <c r="D36" s="207">
        <v>365690</v>
      </c>
      <c r="E36" s="325">
        <f t="shared" si="8"/>
        <v>946832</v>
      </c>
      <c r="F36" s="299">
        <v>94114</v>
      </c>
      <c r="G36" s="238">
        <v>-675256</v>
      </c>
      <c r="H36" s="166">
        <v>-11569</v>
      </c>
      <c r="I36" s="297">
        <v>354121</v>
      </c>
      <c r="J36" s="326">
        <v>-293867</v>
      </c>
      <c r="K36" s="528">
        <v>713124.3294630067</v>
      </c>
      <c r="L36" s="205">
        <f t="shared" si="9"/>
        <v>773378.3294630067</v>
      </c>
      <c r="M36" s="63">
        <f t="shared" si="10"/>
        <v>246.61298771141796</v>
      </c>
      <c r="N36" s="324">
        <v>12</v>
      </c>
      <c r="O36" s="189">
        <f t="shared" si="1"/>
        <v>-12621415.130156867</v>
      </c>
      <c r="P36" s="190">
        <f t="shared" si="11"/>
        <v>-0.94226276561901134</v>
      </c>
      <c r="Q36" s="189">
        <f t="shared" si="3"/>
        <v>-3944.4988582272163</v>
      </c>
      <c r="R36" s="42"/>
      <c r="S36" s="62">
        <f t="shared" si="4"/>
        <v>-0.96901564169865462</v>
      </c>
      <c r="T36" s="62">
        <f t="shared" si="5"/>
        <v>-0.69993594264689807</v>
      </c>
      <c r="U36" s="84"/>
      <c r="V36" s="44"/>
      <c r="W36" s="91">
        <v>90</v>
      </c>
      <c r="X36" s="86" t="s">
        <v>50</v>
      </c>
      <c r="Y36" s="87">
        <v>3196</v>
      </c>
      <c r="Z36" s="203">
        <v>9801438.8976030555</v>
      </c>
      <c r="AA36" s="166">
        <v>1627585.9205298815</v>
      </c>
      <c r="AB36" s="204">
        <f t="shared" si="12"/>
        <v>11429024.818132937</v>
      </c>
      <c r="AC36" s="248">
        <v>-410805</v>
      </c>
      <c r="AD36" s="161">
        <v>2376573.6414869372</v>
      </c>
      <c r="AE36" s="205">
        <f t="shared" si="13"/>
        <v>13394793.459619874</v>
      </c>
      <c r="AF36" s="166">
        <f t="shared" si="14"/>
        <v>4191.1118459386344</v>
      </c>
    </row>
    <row r="37" spans="1:32">
      <c r="A37" s="91">
        <v>91</v>
      </c>
      <c r="B37" s="86" t="s">
        <v>267</v>
      </c>
      <c r="C37" s="87">
        <v>658457</v>
      </c>
      <c r="D37" s="207">
        <v>133641056</v>
      </c>
      <c r="E37" s="325">
        <f t="shared" si="8"/>
        <v>217309649</v>
      </c>
      <c r="F37" s="299">
        <v>-6980980</v>
      </c>
      <c r="G37" s="238">
        <v>-76687613</v>
      </c>
      <c r="H37" s="166">
        <v>-60743727</v>
      </c>
      <c r="I37" s="297">
        <v>72897329</v>
      </c>
      <c r="J37" s="326">
        <v>33473959</v>
      </c>
      <c r="K37" s="528">
        <v>88279488.98038578</v>
      </c>
      <c r="L37" s="205">
        <f t="shared" si="9"/>
        <v>194650776.98038578</v>
      </c>
      <c r="M37" s="63">
        <f t="shared" si="10"/>
        <v>295.61653529446232</v>
      </c>
      <c r="N37" s="324">
        <v>1</v>
      </c>
      <c r="O37" s="189">
        <f t="shared" si="1"/>
        <v>-182991935.54348058</v>
      </c>
      <c r="P37" s="190">
        <f t="shared" si="11"/>
        <v>-0.48456366156388048</v>
      </c>
      <c r="Q37" s="189">
        <f t="shared" si="3"/>
        <v>-279.25211313132218</v>
      </c>
      <c r="R37" s="42"/>
      <c r="S37" s="62">
        <f t="shared" si="4"/>
        <v>0.19982637280210835</v>
      </c>
      <c r="T37" s="62">
        <f t="shared" si="5"/>
        <v>-0.68565710021827253</v>
      </c>
      <c r="U37" s="84"/>
      <c r="V37" s="44"/>
      <c r="W37" s="91">
        <v>91</v>
      </c>
      <c r="X37" s="86" t="s">
        <v>267</v>
      </c>
      <c r="Y37" s="87">
        <v>656920</v>
      </c>
      <c r="Z37" s="203">
        <v>434376052.32168949</v>
      </c>
      <c r="AA37" s="166">
        <v>-373619487.32824504</v>
      </c>
      <c r="AB37" s="204">
        <f t="shared" si="12"/>
        <v>60756564.993444443</v>
      </c>
      <c r="AC37" s="247">
        <v>36047964</v>
      </c>
      <c r="AD37" s="161">
        <v>280838183.53042191</v>
      </c>
      <c r="AE37" s="205">
        <f t="shared" si="13"/>
        <v>377642712.52386636</v>
      </c>
      <c r="AF37" s="166">
        <f t="shared" si="14"/>
        <v>574.8686484257845</v>
      </c>
    </row>
    <row r="38" spans="1:32">
      <c r="A38" s="91">
        <v>92</v>
      </c>
      <c r="B38" s="86" t="s">
        <v>268</v>
      </c>
      <c r="C38" s="87">
        <v>239206</v>
      </c>
      <c r="D38" s="207">
        <v>131321070</v>
      </c>
      <c r="E38" s="325">
        <f t="shared" si="8"/>
        <v>162109538</v>
      </c>
      <c r="F38" s="299">
        <v>-27694607</v>
      </c>
      <c r="G38" s="238">
        <v>-3093861</v>
      </c>
      <c r="H38" s="166">
        <v>-3797595</v>
      </c>
      <c r="I38" s="297">
        <v>127523475</v>
      </c>
      <c r="J38" s="326">
        <v>20179674</v>
      </c>
      <c r="K38" s="528">
        <v>30036233.761776581</v>
      </c>
      <c r="L38" s="205">
        <f t="shared" si="9"/>
        <v>177739382.76177657</v>
      </c>
      <c r="M38" s="63">
        <f t="shared" si="10"/>
        <v>743.03898213998218</v>
      </c>
      <c r="N38" s="324">
        <v>1</v>
      </c>
      <c r="O38" s="189">
        <f t="shared" si="1"/>
        <v>-109857294.76882088</v>
      </c>
      <c r="P38" s="190">
        <f t="shared" si="11"/>
        <v>-0.38198388003676831</v>
      </c>
      <c r="Q38" s="189">
        <f t="shared" si="3"/>
        <v>-469.26749353392825</v>
      </c>
      <c r="R38" s="42"/>
      <c r="S38" s="62">
        <f t="shared" si="4"/>
        <v>-0.23961246560628768</v>
      </c>
      <c r="T38" s="62">
        <f t="shared" si="5"/>
        <v>-0.6840804284938149</v>
      </c>
      <c r="U38" s="84"/>
      <c r="V38" s="44"/>
      <c r="W38" s="91">
        <v>92</v>
      </c>
      <c r="X38" s="86" t="s">
        <v>268</v>
      </c>
      <c r="Y38" s="87">
        <v>237231</v>
      </c>
      <c r="Z38" s="203">
        <v>199309353.34088165</v>
      </c>
      <c r="AA38" s="166">
        <v>-31600824.160850286</v>
      </c>
      <c r="AB38" s="204">
        <f t="shared" si="12"/>
        <v>167708529.18003136</v>
      </c>
      <c r="AC38" s="248">
        <v>24812577</v>
      </c>
      <c r="AD38" s="161">
        <v>95075571.350566119</v>
      </c>
      <c r="AE38" s="205">
        <f t="shared" si="13"/>
        <v>287596677.53059745</v>
      </c>
      <c r="AF38" s="166">
        <f t="shared" si="14"/>
        <v>1212.3064756739104</v>
      </c>
    </row>
    <row r="39" spans="1:32">
      <c r="A39" s="91">
        <v>97</v>
      </c>
      <c r="B39" s="86" t="s">
        <v>51</v>
      </c>
      <c r="C39" s="87">
        <v>2131</v>
      </c>
      <c r="D39" s="207">
        <v>278312</v>
      </c>
      <c r="E39" s="325">
        <f t="shared" si="8"/>
        <v>324199</v>
      </c>
      <c r="F39" s="299">
        <v>-317202</v>
      </c>
      <c r="G39" s="238">
        <v>271315</v>
      </c>
      <c r="H39" s="166">
        <v>148005</v>
      </c>
      <c r="I39" s="297">
        <v>426318</v>
      </c>
      <c r="J39" s="326">
        <v>-520257</v>
      </c>
      <c r="K39" s="528">
        <v>454103.40579262201</v>
      </c>
      <c r="L39" s="205">
        <f t="shared" si="9"/>
        <v>360164.40579262201</v>
      </c>
      <c r="M39" s="63">
        <f t="shared" si="10"/>
        <v>169.01192200498451</v>
      </c>
      <c r="N39" s="324">
        <v>10</v>
      </c>
      <c r="O39" s="189">
        <f t="shared" si="1"/>
        <v>-7060362.8757626526</v>
      </c>
      <c r="P39" s="190">
        <f t="shared" si="11"/>
        <v>-0.95146377176082086</v>
      </c>
      <c r="Q39" s="189">
        <f t="shared" si="3"/>
        <v>-3272.7910842822484</v>
      </c>
      <c r="R39" s="42"/>
      <c r="S39" s="62">
        <f t="shared" si="4"/>
        <v>-0.93395468273074822</v>
      </c>
      <c r="T39" s="62">
        <f t="shared" si="5"/>
        <v>-0.69953864113035569</v>
      </c>
      <c r="U39" s="84"/>
      <c r="V39" s="44"/>
      <c r="W39" s="91">
        <v>97</v>
      </c>
      <c r="X39" s="86" t="s">
        <v>51</v>
      </c>
      <c r="Y39" s="87">
        <v>2156</v>
      </c>
      <c r="Z39" s="203">
        <v>5056931.8284059782</v>
      </c>
      <c r="AA39" s="166">
        <v>1397999.6887218528</v>
      </c>
      <c r="AB39" s="204">
        <f t="shared" si="12"/>
        <v>6454931.5171278305</v>
      </c>
      <c r="AC39" s="247">
        <v>-545758</v>
      </c>
      <c r="AD39" s="161">
        <v>1511353.7644274435</v>
      </c>
      <c r="AE39" s="205">
        <f t="shared" si="13"/>
        <v>7420527.2815552745</v>
      </c>
      <c r="AF39" s="166">
        <f t="shared" si="14"/>
        <v>3441.8030062872331</v>
      </c>
    </row>
    <row r="40" spans="1:32">
      <c r="A40" s="91">
        <v>98</v>
      </c>
      <c r="B40" s="86" t="s">
        <v>52</v>
      </c>
      <c r="C40" s="87">
        <v>23090</v>
      </c>
      <c r="D40" s="207">
        <v>15530081</v>
      </c>
      <c r="E40" s="325">
        <f t="shared" si="8"/>
        <v>8165618</v>
      </c>
      <c r="F40" s="299">
        <v>4335426</v>
      </c>
      <c r="G40" s="237">
        <v>3029037</v>
      </c>
      <c r="H40" s="166">
        <v>6678970</v>
      </c>
      <c r="I40" s="297">
        <v>22209051</v>
      </c>
      <c r="J40" s="326">
        <v>-5030226</v>
      </c>
      <c r="K40" s="528">
        <v>3487316.6869670544</v>
      </c>
      <c r="L40" s="205">
        <f t="shared" si="9"/>
        <v>20666141.686967053</v>
      </c>
      <c r="M40" s="63">
        <f t="shared" si="10"/>
        <v>895.02562524759867</v>
      </c>
      <c r="N40" s="324">
        <v>7</v>
      </c>
      <c r="O40" s="189">
        <f t="shared" si="1"/>
        <v>-27114628.603099421</v>
      </c>
      <c r="P40" s="190">
        <f t="shared" si="11"/>
        <v>-0.56747993886436987</v>
      </c>
      <c r="Q40" s="189">
        <f t="shared" si="3"/>
        <v>-1159.9728819162424</v>
      </c>
      <c r="R40" s="42"/>
      <c r="S40" s="62">
        <f t="shared" si="4"/>
        <v>-0.45562944317703313</v>
      </c>
      <c r="T40" s="62">
        <f t="shared" si="5"/>
        <v>-0.69896880355531021</v>
      </c>
      <c r="U40" s="84"/>
      <c r="V40" s="44"/>
      <c r="W40" s="91">
        <v>98</v>
      </c>
      <c r="X40" s="86" t="s">
        <v>52</v>
      </c>
      <c r="Y40" s="87">
        <v>23251</v>
      </c>
      <c r="Z40" s="203">
        <v>34458340.900284447</v>
      </c>
      <c r="AA40" s="166">
        <v>6339330.321347286</v>
      </c>
      <c r="AB40" s="204">
        <f t="shared" si="12"/>
        <v>40797671.221631736</v>
      </c>
      <c r="AC40" s="248">
        <v>-4601470</v>
      </c>
      <c r="AD40" s="161">
        <v>11584569.068434738</v>
      </c>
      <c r="AE40" s="205">
        <f t="shared" si="13"/>
        <v>47780770.290066473</v>
      </c>
      <c r="AF40" s="166">
        <f t="shared" si="14"/>
        <v>2054.9985071638412</v>
      </c>
    </row>
    <row r="41" spans="1:32">
      <c r="A41" s="91">
        <v>102</v>
      </c>
      <c r="B41" s="86" t="s">
        <v>269</v>
      </c>
      <c r="C41" s="87">
        <v>9870</v>
      </c>
      <c r="D41" s="207">
        <v>2957367</v>
      </c>
      <c r="E41" s="325">
        <f t="shared" si="8"/>
        <v>1248722</v>
      </c>
      <c r="F41" s="299">
        <v>1048171</v>
      </c>
      <c r="G41" s="238">
        <v>660474</v>
      </c>
      <c r="H41" s="166">
        <v>4158821</v>
      </c>
      <c r="I41" s="297">
        <v>7116187</v>
      </c>
      <c r="J41" s="326">
        <v>683464</v>
      </c>
      <c r="K41" s="528">
        <v>2161681.9961973322</v>
      </c>
      <c r="L41" s="205">
        <f t="shared" si="9"/>
        <v>9961332.9961973317</v>
      </c>
      <c r="M41" s="63">
        <f t="shared" si="10"/>
        <v>1009.2535963725767</v>
      </c>
      <c r="N41" s="324">
        <v>4</v>
      </c>
      <c r="O41" s="189">
        <f t="shared" si="1"/>
        <v>-19773646.002490196</v>
      </c>
      <c r="P41" s="190">
        <f t="shared" si="11"/>
        <v>-0.6649961314370858</v>
      </c>
      <c r="Q41" s="189">
        <f t="shared" si="3"/>
        <v>-1983.0961066250611</v>
      </c>
      <c r="R41" s="42"/>
      <c r="S41" s="62">
        <f t="shared" si="4"/>
        <v>-0.68214604820252012</v>
      </c>
      <c r="T41" s="62">
        <f t="shared" si="5"/>
        <v>-0.66970440721772173</v>
      </c>
      <c r="U41" s="84"/>
      <c r="V41" s="44"/>
      <c r="W41" s="91">
        <v>102</v>
      </c>
      <c r="X41" s="86" t="s">
        <v>269</v>
      </c>
      <c r="Y41" s="87">
        <v>9937</v>
      </c>
      <c r="Z41" s="203">
        <v>15245864.158525769</v>
      </c>
      <c r="AA41" s="166">
        <v>7142364.6483133724</v>
      </c>
      <c r="AB41" s="204">
        <f t="shared" si="12"/>
        <v>22388228.806839142</v>
      </c>
      <c r="AC41" s="247">
        <v>802061</v>
      </c>
      <c r="AD41" s="161">
        <v>6544689.1918483851</v>
      </c>
      <c r="AE41" s="205">
        <f t="shared" si="13"/>
        <v>29734978.998687528</v>
      </c>
      <c r="AF41" s="166">
        <f t="shared" si="14"/>
        <v>2992.3497029976379</v>
      </c>
    </row>
    <row r="42" spans="1:32">
      <c r="A42" s="91">
        <v>103</v>
      </c>
      <c r="B42" s="86" t="s">
        <v>53</v>
      </c>
      <c r="C42" s="87">
        <v>2166</v>
      </c>
      <c r="D42" s="207">
        <v>690904</v>
      </c>
      <c r="E42" s="325">
        <f t="shared" si="8"/>
        <v>362102</v>
      </c>
      <c r="F42" s="299">
        <v>205164</v>
      </c>
      <c r="G42" s="238">
        <v>123638</v>
      </c>
      <c r="H42" s="166">
        <v>1108079</v>
      </c>
      <c r="I42" s="297">
        <v>1798983</v>
      </c>
      <c r="J42" s="326">
        <v>-548864</v>
      </c>
      <c r="K42" s="528">
        <v>497462.05417832138</v>
      </c>
      <c r="L42" s="205">
        <f t="shared" si="9"/>
        <v>1747581.0541783213</v>
      </c>
      <c r="M42" s="63">
        <f t="shared" si="10"/>
        <v>806.82412473606712</v>
      </c>
      <c r="N42" s="324">
        <v>5</v>
      </c>
      <c r="O42" s="189">
        <f t="shared" si="1"/>
        <v>-4281354.3197371867</v>
      </c>
      <c r="P42" s="190">
        <f t="shared" si="11"/>
        <v>-0.71013438595820433</v>
      </c>
      <c r="Q42" s="189">
        <f t="shared" si="3"/>
        <v>-1966.3752192913057</v>
      </c>
      <c r="R42" s="42"/>
      <c r="S42" s="62">
        <f t="shared" si="4"/>
        <v>-0.64140975626937613</v>
      </c>
      <c r="T42" s="62">
        <f t="shared" si="5"/>
        <v>-0.68715056891666526</v>
      </c>
      <c r="U42" s="84"/>
      <c r="V42" s="44"/>
      <c r="W42" s="91">
        <v>103</v>
      </c>
      <c r="X42" s="86" t="s">
        <v>53</v>
      </c>
      <c r="Y42" s="87">
        <v>2174</v>
      </c>
      <c r="Z42" s="203">
        <v>3249751.2075847327</v>
      </c>
      <c r="AA42" s="166">
        <v>1767069.6107513385</v>
      </c>
      <c r="AB42" s="204">
        <f t="shared" si="12"/>
        <v>5016820.8183360714</v>
      </c>
      <c r="AC42" s="248">
        <v>-577986</v>
      </c>
      <c r="AD42" s="161">
        <v>1590100.5555794374</v>
      </c>
      <c r="AE42" s="205">
        <f t="shared" si="13"/>
        <v>6028935.3739155084</v>
      </c>
      <c r="AF42" s="166">
        <f t="shared" si="14"/>
        <v>2773.1993440273727</v>
      </c>
    </row>
    <row r="43" spans="1:32">
      <c r="A43" s="91">
        <v>105</v>
      </c>
      <c r="B43" s="86" t="s">
        <v>54</v>
      </c>
      <c r="C43" s="87">
        <v>2139</v>
      </c>
      <c r="D43" s="207">
        <v>1639537</v>
      </c>
      <c r="E43" s="325">
        <f t="shared" si="8"/>
        <v>947495</v>
      </c>
      <c r="F43" s="299">
        <v>338606</v>
      </c>
      <c r="G43" s="238">
        <v>353436</v>
      </c>
      <c r="H43" s="166">
        <v>799733</v>
      </c>
      <c r="I43" s="297">
        <v>2439269</v>
      </c>
      <c r="J43" s="326">
        <v>-471324</v>
      </c>
      <c r="K43" s="528">
        <v>501643.39813616365</v>
      </c>
      <c r="L43" s="205">
        <f t="shared" si="9"/>
        <v>2469588.3981361636</v>
      </c>
      <c r="M43" s="63">
        <f t="shared" si="10"/>
        <v>1154.5527808023205</v>
      </c>
      <c r="N43" s="324">
        <v>18</v>
      </c>
      <c r="O43" s="189">
        <f t="shared" si="1"/>
        <v>-9744012.61106994</v>
      </c>
      <c r="P43" s="190">
        <f t="shared" si="11"/>
        <v>-0.79780014131174826</v>
      </c>
      <c r="Q43" s="189">
        <f t="shared" si="3"/>
        <v>-4399.6086604010006</v>
      </c>
      <c r="R43" s="42"/>
      <c r="S43" s="62">
        <f t="shared" si="4"/>
        <v>-0.77894545387568082</v>
      </c>
      <c r="T43" s="62">
        <f t="shared" si="5"/>
        <v>-0.69500051828066001</v>
      </c>
      <c r="U43" s="84"/>
      <c r="V43" s="44"/>
      <c r="W43" s="91">
        <v>105</v>
      </c>
      <c r="X43" s="86" t="s">
        <v>54</v>
      </c>
      <c r="Y43" s="87">
        <v>2199</v>
      </c>
      <c r="Z43" s="203">
        <v>9003377.6499368362</v>
      </c>
      <c r="AA43" s="166">
        <v>2031315.1114966983</v>
      </c>
      <c r="AB43" s="204">
        <f t="shared" si="12"/>
        <v>11034692.761433534</v>
      </c>
      <c r="AC43" s="247">
        <v>-465827</v>
      </c>
      <c r="AD43" s="161">
        <v>1644735.2477725681</v>
      </c>
      <c r="AE43" s="205">
        <f t="shared" si="13"/>
        <v>12213601.009206103</v>
      </c>
      <c r="AF43" s="166">
        <f t="shared" si="14"/>
        <v>5554.1614412033214</v>
      </c>
    </row>
    <row r="44" spans="1:32">
      <c r="A44" s="91">
        <v>106</v>
      </c>
      <c r="B44" s="86" t="s">
        <v>270</v>
      </c>
      <c r="C44" s="87">
        <v>46880</v>
      </c>
      <c r="D44" s="207">
        <v>16072990</v>
      </c>
      <c r="E44" s="325">
        <f t="shared" si="8"/>
        <v>10642494</v>
      </c>
      <c r="F44" s="299">
        <v>1749488</v>
      </c>
      <c r="G44" s="238">
        <v>3681008</v>
      </c>
      <c r="H44" s="166">
        <v>-202173</v>
      </c>
      <c r="I44" s="297">
        <v>15870816</v>
      </c>
      <c r="J44" s="326">
        <v>-1743950</v>
      </c>
      <c r="K44" s="528">
        <v>6711225.9388995422</v>
      </c>
      <c r="L44" s="205">
        <f t="shared" si="9"/>
        <v>20838091.938899543</v>
      </c>
      <c r="M44" s="63">
        <f t="shared" si="10"/>
        <v>444.49854818471721</v>
      </c>
      <c r="N44" s="324">
        <v>1</v>
      </c>
      <c r="O44" s="189">
        <f t="shared" si="1"/>
        <v>-49508690.502983168</v>
      </c>
      <c r="P44" s="190">
        <f t="shared" si="11"/>
        <v>-0.70378045426434366</v>
      </c>
      <c r="Q44" s="189">
        <f t="shared" si="3"/>
        <v>-1065.8669284960349</v>
      </c>
      <c r="R44" s="42"/>
      <c r="S44" s="62">
        <f t="shared" si="4"/>
        <v>-0.68793820148408713</v>
      </c>
      <c r="T44" s="62">
        <f t="shared" si="5"/>
        <v>-0.68503856635522131</v>
      </c>
      <c r="U44" s="84"/>
      <c r="V44" s="44"/>
      <c r="W44" s="91">
        <v>106</v>
      </c>
      <c r="X44" s="86" t="s">
        <v>270</v>
      </c>
      <c r="Y44" s="87">
        <v>46576</v>
      </c>
      <c r="Z44" s="203">
        <v>55674536.574424192</v>
      </c>
      <c r="AA44" s="166">
        <v>-4816610.1140961666</v>
      </c>
      <c r="AB44" s="204">
        <f t="shared" si="12"/>
        <v>50857926.460328028</v>
      </c>
      <c r="AC44" s="248">
        <v>-1819232</v>
      </c>
      <c r="AD44" s="161">
        <v>21308087.981554683</v>
      </c>
      <c r="AE44" s="205">
        <f t="shared" si="13"/>
        <v>70346782.441882715</v>
      </c>
      <c r="AF44" s="166">
        <f t="shared" si="14"/>
        <v>1510.3654766807522</v>
      </c>
    </row>
    <row r="45" spans="1:32">
      <c r="A45" s="91">
        <v>108</v>
      </c>
      <c r="B45" s="86" t="s">
        <v>271</v>
      </c>
      <c r="C45" s="87">
        <v>10337</v>
      </c>
      <c r="D45" s="207">
        <v>4056821</v>
      </c>
      <c r="E45" s="325">
        <f t="shared" si="8"/>
        <v>3333568</v>
      </c>
      <c r="F45" s="299">
        <v>632336</v>
      </c>
      <c r="G45" s="238">
        <v>90917</v>
      </c>
      <c r="H45" s="166">
        <v>4481129</v>
      </c>
      <c r="I45" s="297">
        <v>8537950</v>
      </c>
      <c r="J45" s="326">
        <v>-1302704</v>
      </c>
      <c r="K45" s="528">
        <v>1764880.5176937785</v>
      </c>
      <c r="L45" s="205">
        <f t="shared" si="9"/>
        <v>9000126.5176937785</v>
      </c>
      <c r="M45" s="63">
        <f t="shared" si="10"/>
        <v>870.67103779566401</v>
      </c>
      <c r="N45" s="324">
        <v>6</v>
      </c>
      <c r="O45" s="189">
        <f t="shared" si="1"/>
        <v>-16746322.624356994</v>
      </c>
      <c r="P45" s="190">
        <f t="shared" si="11"/>
        <v>-0.65043231911175714</v>
      </c>
      <c r="Q45" s="189">
        <f t="shared" si="3"/>
        <v>-1618.3515010723534</v>
      </c>
      <c r="R45" s="42"/>
      <c r="S45" s="62">
        <f t="shared" si="4"/>
        <v>-0.59255032627738835</v>
      </c>
      <c r="T45" s="62">
        <f t="shared" si="5"/>
        <v>-0.69961176560420923</v>
      </c>
      <c r="U45" s="84"/>
      <c r="V45" s="44"/>
      <c r="W45" s="91">
        <v>108</v>
      </c>
      <c r="X45" s="86" t="s">
        <v>271</v>
      </c>
      <c r="Y45" s="87">
        <v>10344</v>
      </c>
      <c r="Z45" s="203">
        <v>14421178.21472637</v>
      </c>
      <c r="AA45" s="166">
        <v>6533434.221195139</v>
      </c>
      <c r="AB45" s="204">
        <f t="shared" si="12"/>
        <v>20954612.435921509</v>
      </c>
      <c r="AC45" s="247">
        <v>-1083495</v>
      </c>
      <c r="AD45" s="161">
        <v>5875331.7061292632</v>
      </c>
      <c r="AE45" s="205">
        <f t="shared" si="13"/>
        <v>25746449.142050773</v>
      </c>
      <c r="AF45" s="166">
        <f t="shared" si="14"/>
        <v>2489.0225388680174</v>
      </c>
    </row>
    <row r="46" spans="1:32">
      <c r="A46" s="91">
        <v>109</v>
      </c>
      <c r="B46" s="86" t="s">
        <v>272</v>
      </c>
      <c r="C46" s="87">
        <v>67971</v>
      </c>
      <c r="D46" s="207">
        <v>10918900</v>
      </c>
      <c r="E46" s="325">
        <f t="shared" si="8"/>
        <v>9723941</v>
      </c>
      <c r="F46" s="299">
        <v>-1056324</v>
      </c>
      <c r="G46" s="238">
        <v>2251283</v>
      </c>
      <c r="H46" s="166">
        <v>7033183</v>
      </c>
      <c r="I46" s="297">
        <v>17952084</v>
      </c>
      <c r="J46" s="326">
        <v>-14107355</v>
      </c>
      <c r="K46" s="528">
        <v>10510009.629210038</v>
      </c>
      <c r="L46" s="205">
        <f t="shared" si="9"/>
        <v>14354738.629210038</v>
      </c>
      <c r="M46" s="63">
        <f t="shared" si="10"/>
        <v>211.18916345515055</v>
      </c>
      <c r="N46" s="324">
        <v>5</v>
      </c>
      <c r="O46" s="189">
        <f t="shared" si="1"/>
        <v>-105009747.02161805</v>
      </c>
      <c r="P46" s="190">
        <f t="shared" si="11"/>
        <v>-0.87974028831991657</v>
      </c>
      <c r="Q46" s="189">
        <f t="shared" si="3"/>
        <v>-1548.1034560889495</v>
      </c>
      <c r="R46" s="42"/>
      <c r="S46" s="62">
        <f t="shared" si="4"/>
        <v>-0.81907506274636743</v>
      </c>
      <c r="T46" s="62">
        <f t="shared" si="5"/>
        <v>-0.68951699313950221</v>
      </c>
      <c r="U46" s="84"/>
      <c r="V46" s="44"/>
      <c r="W46" s="91">
        <v>109</v>
      </c>
      <c r="X46" s="86" t="s">
        <v>272</v>
      </c>
      <c r="Y46" s="87">
        <v>67848</v>
      </c>
      <c r="Z46" s="203">
        <v>90418101.272967234</v>
      </c>
      <c r="AA46" s="166">
        <v>8805832.5445892755</v>
      </c>
      <c r="AB46" s="204">
        <f t="shared" si="12"/>
        <v>99223933.817556515</v>
      </c>
      <c r="AC46" s="248">
        <v>-13709963</v>
      </c>
      <c r="AD46" s="161">
        <v>33850514.833271571</v>
      </c>
      <c r="AE46" s="205">
        <f t="shared" si="13"/>
        <v>119364485.65082809</v>
      </c>
      <c r="AF46" s="166">
        <f t="shared" si="14"/>
        <v>1759.2926195441</v>
      </c>
    </row>
    <row r="47" spans="1:32">
      <c r="A47" s="91">
        <v>111</v>
      </c>
      <c r="B47" s="86" t="s">
        <v>55</v>
      </c>
      <c r="C47" s="87">
        <v>18344</v>
      </c>
      <c r="D47" s="207">
        <v>5807531</v>
      </c>
      <c r="E47" s="325">
        <f t="shared" si="8"/>
        <v>-2818674</v>
      </c>
      <c r="F47" s="299">
        <v>4154603</v>
      </c>
      <c r="G47" s="238">
        <v>4471602</v>
      </c>
      <c r="H47" s="166">
        <v>5598053</v>
      </c>
      <c r="I47" s="297">
        <v>11405584</v>
      </c>
      <c r="J47" s="326">
        <v>-2674171</v>
      </c>
      <c r="K47" s="528">
        <v>3115929.4168748241</v>
      </c>
      <c r="L47" s="205">
        <f t="shared" si="9"/>
        <v>11847342.416874824</v>
      </c>
      <c r="M47" s="63">
        <f t="shared" si="10"/>
        <v>645.84291413403969</v>
      </c>
      <c r="N47" s="324">
        <v>7</v>
      </c>
      <c r="O47" s="189">
        <f t="shared" si="1"/>
        <v>-41958147.784255438</v>
      </c>
      <c r="P47" s="190">
        <f t="shared" si="11"/>
        <v>-0.77981164426551486</v>
      </c>
      <c r="Q47" s="189">
        <f t="shared" si="3"/>
        <v>-2263.033671319291</v>
      </c>
      <c r="R47" s="42"/>
      <c r="S47" s="62">
        <f t="shared" si="4"/>
        <v>-0.75288340604792148</v>
      </c>
      <c r="T47" s="62">
        <f t="shared" si="5"/>
        <v>-0.69957666633626459</v>
      </c>
      <c r="U47" s="84"/>
      <c r="V47" s="44"/>
      <c r="W47" s="91">
        <v>111</v>
      </c>
      <c r="X47" s="86" t="s">
        <v>55</v>
      </c>
      <c r="Y47" s="87">
        <v>18497</v>
      </c>
      <c r="Z47" s="203">
        <v>36959007.314317159</v>
      </c>
      <c r="AA47" s="166">
        <v>9195659.2646977734</v>
      </c>
      <c r="AB47" s="204">
        <f t="shared" si="12"/>
        <v>46154666.579014935</v>
      </c>
      <c r="AC47" s="247">
        <v>-2720972</v>
      </c>
      <c r="AD47" s="161">
        <v>10371795.622115329</v>
      </c>
      <c r="AE47" s="205">
        <f t="shared" si="13"/>
        <v>53805490.201130264</v>
      </c>
      <c r="AF47" s="166">
        <f t="shared" si="14"/>
        <v>2908.8765854533308</v>
      </c>
    </row>
    <row r="48" spans="1:32">
      <c r="A48" s="91">
        <v>139</v>
      </c>
      <c r="B48" s="86" t="s">
        <v>273</v>
      </c>
      <c r="C48" s="87">
        <v>9912</v>
      </c>
      <c r="D48" s="207">
        <v>7321472</v>
      </c>
      <c r="E48" s="325">
        <f t="shared" si="8"/>
        <v>8811676</v>
      </c>
      <c r="F48" s="299">
        <v>-534634</v>
      </c>
      <c r="G48" s="238">
        <v>-955570</v>
      </c>
      <c r="H48" s="166">
        <v>5671370</v>
      </c>
      <c r="I48" s="297">
        <v>12992841</v>
      </c>
      <c r="J48" s="326">
        <v>83583</v>
      </c>
      <c r="K48" s="528">
        <v>1480868.7365664409</v>
      </c>
      <c r="L48" s="205">
        <f t="shared" si="9"/>
        <v>14557292.736566441</v>
      </c>
      <c r="M48" s="63">
        <f t="shared" si="10"/>
        <v>1468.6534237859605</v>
      </c>
      <c r="N48" s="324">
        <v>17</v>
      </c>
      <c r="O48" s="189">
        <f t="shared" si="1"/>
        <v>-18471436.56993793</v>
      </c>
      <c r="P48" s="190">
        <f t="shared" si="11"/>
        <v>-0.55925362427734504</v>
      </c>
      <c r="Q48" s="189">
        <f t="shared" si="3"/>
        <v>-1885.1980492546945</v>
      </c>
      <c r="R48" s="42"/>
      <c r="S48" s="62">
        <f t="shared" si="4"/>
        <v>-0.53888467788741212</v>
      </c>
      <c r="T48" s="62">
        <f t="shared" si="5"/>
        <v>-0.70407997953283608</v>
      </c>
      <c r="U48" s="84"/>
      <c r="V48" s="44"/>
      <c r="W48" s="91">
        <v>139</v>
      </c>
      <c r="X48" s="86" t="s">
        <v>273</v>
      </c>
      <c r="Y48" s="87">
        <v>9848</v>
      </c>
      <c r="Z48" s="203">
        <v>19704465.714208219</v>
      </c>
      <c r="AA48" s="166">
        <v>8472522.5074662063</v>
      </c>
      <c r="AB48" s="204">
        <f t="shared" si="12"/>
        <v>28176988.221674427</v>
      </c>
      <c r="AC48" s="248">
        <v>-152546</v>
      </c>
      <c r="AD48" s="161">
        <v>5004287.0848299433</v>
      </c>
      <c r="AE48" s="205">
        <f t="shared" si="13"/>
        <v>33028729.306504369</v>
      </c>
      <c r="AF48" s="166">
        <f t="shared" si="14"/>
        <v>3353.851473040655</v>
      </c>
    </row>
    <row r="49" spans="1:32">
      <c r="A49" s="91">
        <v>140</v>
      </c>
      <c r="B49" s="86" t="s">
        <v>274</v>
      </c>
      <c r="C49" s="87">
        <v>20958</v>
      </c>
      <c r="D49" s="207">
        <v>13465383</v>
      </c>
      <c r="E49" s="325">
        <f t="shared" si="8"/>
        <v>3447053</v>
      </c>
      <c r="F49" s="299">
        <v>6270362</v>
      </c>
      <c r="G49" s="238">
        <v>3747968</v>
      </c>
      <c r="H49" s="166">
        <v>7495485</v>
      </c>
      <c r="I49" s="297">
        <v>20960869</v>
      </c>
      <c r="J49" s="326">
        <v>-1388707</v>
      </c>
      <c r="K49" s="528">
        <v>3680626.5974915633</v>
      </c>
      <c r="L49" s="205">
        <f t="shared" si="9"/>
        <v>23252788.597491562</v>
      </c>
      <c r="M49" s="63">
        <f t="shared" si="10"/>
        <v>1109.4946367731445</v>
      </c>
      <c r="N49" s="324">
        <v>11</v>
      </c>
      <c r="O49" s="189">
        <f t="shared" si="1"/>
        <v>-42460544.345381536</v>
      </c>
      <c r="P49" s="190">
        <f t="shared" si="11"/>
        <v>-0.64614808660358125</v>
      </c>
      <c r="Q49" s="189">
        <f t="shared" si="3"/>
        <v>-2001.3429386327016</v>
      </c>
      <c r="R49" s="42"/>
      <c r="S49" s="62">
        <f t="shared" si="4"/>
        <v>-0.61922147241610537</v>
      </c>
      <c r="T49" s="62">
        <f t="shared" si="5"/>
        <v>-0.69434507885428576</v>
      </c>
      <c r="U49" s="84"/>
      <c r="V49" s="44"/>
      <c r="W49" s="91">
        <v>140</v>
      </c>
      <c r="X49" s="86" t="s">
        <v>274</v>
      </c>
      <c r="Y49" s="87">
        <v>21124</v>
      </c>
      <c r="Z49" s="203">
        <v>42433124.985298663</v>
      </c>
      <c r="AA49" s="166">
        <v>12614277.85277712</v>
      </c>
      <c r="AB49" s="204">
        <f t="shared" si="12"/>
        <v>55047402.838075787</v>
      </c>
      <c r="AC49" s="247">
        <v>-1375841</v>
      </c>
      <c r="AD49" s="161">
        <v>12041771.104797313</v>
      </c>
      <c r="AE49" s="205">
        <f t="shared" si="13"/>
        <v>65713332.942873098</v>
      </c>
      <c r="AF49" s="166">
        <f t="shared" si="14"/>
        <v>3110.8375754058461</v>
      </c>
    </row>
    <row r="50" spans="1:32">
      <c r="A50" s="91">
        <v>142</v>
      </c>
      <c r="B50" s="86" t="s">
        <v>275</v>
      </c>
      <c r="C50" s="87">
        <v>6559</v>
      </c>
      <c r="D50" s="207">
        <v>927716</v>
      </c>
      <c r="E50" s="325">
        <f t="shared" si="8"/>
        <v>858392</v>
      </c>
      <c r="F50" s="299">
        <v>-71567</v>
      </c>
      <c r="G50" s="238">
        <v>140891</v>
      </c>
      <c r="H50" s="166">
        <v>2505488</v>
      </c>
      <c r="I50" s="297">
        <v>3433203</v>
      </c>
      <c r="J50" s="326">
        <v>-661359</v>
      </c>
      <c r="K50" s="528">
        <v>1192204.6543184987</v>
      </c>
      <c r="L50" s="205">
        <f t="shared" si="9"/>
        <v>3964048.6543184984</v>
      </c>
      <c r="M50" s="63">
        <f t="shared" si="10"/>
        <v>604.36783874348203</v>
      </c>
      <c r="N50" s="324">
        <v>7</v>
      </c>
      <c r="O50" s="189">
        <f t="shared" si="1"/>
        <v>-15202086.58919354</v>
      </c>
      <c r="P50" s="190">
        <f t="shared" si="11"/>
        <v>-0.79317433567310469</v>
      </c>
      <c r="Q50" s="189">
        <f t="shared" si="3"/>
        <v>-2288.6337074470143</v>
      </c>
      <c r="R50" s="42"/>
      <c r="S50" s="62">
        <f t="shared" si="4"/>
        <v>-0.78452508167470425</v>
      </c>
      <c r="T50" s="62">
        <f t="shared" si="5"/>
        <v>-0.69860519103403285</v>
      </c>
      <c r="U50" s="84"/>
      <c r="V50" s="44"/>
      <c r="W50" s="91">
        <v>142</v>
      </c>
      <c r="X50" s="86" t="s">
        <v>275</v>
      </c>
      <c r="Y50" s="87">
        <v>6625</v>
      </c>
      <c r="Z50" s="203">
        <v>11275186.189951492</v>
      </c>
      <c r="AA50" s="166">
        <v>4658004.6736691194</v>
      </c>
      <c r="AB50" s="204">
        <f t="shared" si="12"/>
        <v>15933190.863620613</v>
      </c>
      <c r="AC50" s="248">
        <v>-722680</v>
      </c>
      <c r="AD50" s="161">
        <v>3955624.3798914258</v>
      </c>
      <c r="AE50" s="205">
        <f t="shared" si="13"/>
        <v>19166135.243512038</v>
      </c>
      <c r="AF50" s="166">
        <f t="shared" si="14"/>
        <v>2893.0015461904964</v>
      </c>
    </row>
    <row r="51" spans="1:32">
      <c r="A51" s="91">
        <v>143</v>
      </c>
      <c r="B51" s="86" t="s">
        <v>276</v>
      </c>
      <c r="C51" s="87">
        <v>6877</v>
      </c>
      <c r="D51" s="207">
        <v>799871</v>
      </c>
      <c r="E51" s="325">
        <f t="shared" si="8"/>
        <v>724834</v>
      </c>
      <c r="F51" s="299">
        <v>-176703</v>
      </c>
      <c r="G51" s="238">
        <v>251740</v>
      </c>
      <c r="H51" s="166">
        <v>2511480</v>
      </c>
      <c r="I51" s="297">
        <v>3311352</v>
      </c>
      <c r="J51" s="326">
        <v>-895832</v>
      </c>
      <c r="K51" s="528">
        <v>1376624.841600894</v>
      </c>
      <c r="L51" s="205">
        <f t="shared" si="9"/>
        <v>3792144.841600894</v>
      </c>
      <c r="M51" s="63">
        <f t="shared" si="10"/>
        <v>551.42428989397911</v>
      </c>
      <c r="N51" s="324">
        <v>6</v>
      </c>
      <c r="O51" s="189">
        <f t="shared" si="1"/>
        <v>-16991578.284085654</v>
      </c>
      <c r="P51" s="190">
        <f t="shared" si="11"/>
        <v>-0.81754256354030275</v>
      </c>
      <c r="Q51" s="189">
        <f t="shared" si="3"/>
        <v>-2475.6253934276851</v>
      </c>
      <c r="R51" s="42"/>
      <c r="S51" s="62">
        <f t="shared" si="4"/>
        <v>-0.80679557711018624</v>
      </c>
      <c r="T51" s="62">
        <f t="shared" si="5"/>
        <v>-0.69055948625867325</v>
      </c>
      <c r="U51" s="84"/>
      <c r="V51" s="44"/>
      <c r="W51" s="91">
        <v>143</v>
      </c>
      <c r="X51" s="86" t="s">
        <v>276</v>
      </c>
      <c r="Y51" s="87">
        <v>6866</v>
      </c>
      <c r="Z51" s="203">
        <v>11859528.44951183</v>
      </c>
      <c r="AA51" s="166">
        <v>5279582.2937680688</v>
      </c>
      <c r="AB51" s="204">
        <f t="shared" si="12"/>
        <v>17139110.743279897</v>
      </c>
      <c r="AC51" s="247">
        <v>-804142</v>
      </c>
      <c r="AD51" s="161">
        <v>4448754.3824066538</v>
      </c>
      <c r="AE51" s="205">
        <f t="shared" si="13"/>
        <v>20783723.125686549</v>
      </c>
      <c r="AF51" s="166">
        <f t="shared" si="14"/>
        <v>3027.0496833216644</v>
      </c>
    </row>
    <row r="52" spans="1:32">
      <c r="A52" s="91">
        <v>145</v>
      </c>
      <c r="B52" s="86" t="s">
        <v>277</v>
      </c>
      <c r="C52" s="87">
        <v>12366</v>
      </c>
      <c r="D52" s="207">
        <v>8231732</v>
      </c>
      <c r="E52" s="325">
        <f t="shared" si="8"/>
        <v>6610335</v>
      </c>
      <c r="F52" s="299">
        <v>1593397</v>
      </c>
      <c r="G52" s="238">
        <v>28000</v>
      </c>
      <c r="H52" s="166">
        <v>5814648</v>
      </c>
      <c r="I52" s="297">
        <v>14046380</v>
      </c>
      <c r="J52" s="326">
        <v>-426691</v>
      </c>
      <c r="K52" s="528">
        <v>2214616.8171209665</v>
      </c>
      <c r="L52" s="205">
        <f t="shared" si="9"/>
        <v>15834305.817120966</v>
      </c>
      <c r="M52" s="63">
        <f t="shared" si="10"/>
        <v>1280.4711157303061</v>
      </c>
      <c r="N52" s="324">
        <v>14</v>
      </c>
      <c r="O52" s="189">
        <f t="shared" si="1"/>
        <v>-19428430.464734945</v>
      </c>
      <c r="P52" s="190">
        <f t="shared" si="11"/>
        <v>-0.5509620781961736</v>
      </c>
      <c r="Q52" s="189">
        <f t="shared" si="3"/>
        <v>-1587.8171778971471</v>
      </c>
      <c r="R52" s="42"/>
      <c r="S52" s="62">
        <f t="shared" si="4"/>
        <v>-0.50733315804770673</v>
      </c>
      <c r="T52" s="62">
        <f t="shared" si="5"/>
        <v>-0.68501078343247745</v>
      </c>
      <c r="U52" s="84"/>
      <c r="V52" s="44"/>
      <c r="W52" s="91">
        <v>145</v>
      </c>
      <c r="X52" s="86" t="s">
        <v>277</v>
      </c>
      <c r="Y52" s="87">
        <v>12294</v>
      </c>
      <c r="Z52" s="203">
        <v>20030879.089971989</v>
      </c>
      <c r="AA52" s="166">
        <v>8480030.9285272043</v>
      </c>
      <c r="AB52" s="204">
        <f t="shared" si="12"/>
        <v>28510910.018499196</v>
      </c>
      <c r="AC52" s="248">
        <v>-278944</v>
      </c>
      <c r="AD52" s="161">
        <v>7030770.2633567173</v>
      </c>
      <c r="AE52" s="205">
        <f t="shared" si="13"/>
        <v>35262736.281855911</v>
      </c>
      <c r="AF52" s="166">
        <f t="shared" si="14"/>
        <v>2868.2882936274532</v>
      </c>
    </row>
    <row r="53" spans="1:32">
      <c r="A53" s="91">
        <v>146</v>
      </c>
      <c r="B53" s="86" t="s">
        <v>278</v>
      </c>
      <c r="C53" s="87">
        <v>4643</v>
      </c>
      <c r="D53" s="207">
        <v>3716220</v>
      </c>
      <c r="E53" s="325">
        <f t="shared" si="8"/>
        <v>1839276</v>
      </c>
      <c r="F53" s="299">
        <v>1279545</v>
      </c>
      <c r="G53" s="238">
        <v>597399</v>
      </c>
      <c r="H53" s="166">
        <v>487528</v>
      </c>
      <c r="I53" s="297">
        <v>4203748</v>
      </c>
      <c r="J53" s="326">
        <v>-153267</v>
      </c>
      <c r="K53" s="528">
        <v>1027671.2188625729</v>
      </c>
      <c r="L53" s="205">
        <f t="shared" si="9"/>
        <v>5078152.2188625727</v>
      </c>
      <c r="M53" s="63">
        <f t="shared" si="10"/>
        <v>1093.7222095331838</v>
      </c>
      <c r="N53" s="324">
        <v>12</v>
      </c>
      <c r="O53" s="189">
        <f t="shared" si="1"/>
        <v>-18322558.263821922</v>
      </c>
      <c r="P53" s="190">
        <f t="shared" si="11"/>
        <v>-0.78299153683302969</v>
      </c>
      <c r="Q53" s="189">
        <f t="shared" si="3"/>
        <v>-3833.7805242390832</v>
      </c>
      <c r="R53" s="42"/>
      <c r="S53" s="62">
        <f t="shared" si="4"/>
        <v>-0.79032892776547292</v>
      </c>
      <c r="T53" s="62">
        <f t="shared" si="5"/>
        <v>-0.69758795171088783</v>
      </c>
      <c r="U53" s="84"/>
      <c r="V53" s="44"/>
      <c r="W53" s="91">
        <v>146</v>
      </c>
      <c r="X53" s="86" t="s">
        <v>278</v>
      </c>
      <c r="Y53" s="87">
        <v>4749</v>
      </c>
      <c r="Z53" s="203">
        <v>17125675.706543736</v>
      </c>
      <c r="AA53" s="166">
        <v>2923575.509656027</v>
      </c>
      <c r="AB53" s="204">
        <f t="shared" si="12"/>
        <v>20049251.216199763</v>
      </c>
      <c r="AC53" s="247">
        <v>-46789</v>
      </c>
      <c r="AD53" s="161">
        <v>3398248.2664847337</v>
      </c>
      <c r="AE53" s="205">
        <f t="shared" si="13"/>
        <v>23400710.482684497</v>
      </c>
      <c r="AF53" s="166">
        <f t="shared" si="14"/>
        <v>4927.5027337722668</v>
      </c>
    </row>
    <row r="54" spans="1:32">
      <c r="A54" s="91">
        <v>148</v>
      </c>
      <c r="B54" s="86" t="s">
        <v>279</v>
      </c>
      <c r="C54" s="87">
        <v>7008</v>
      </c>
      <c r="D54" s="207">
        <v>9755752</v>
      </c>
      <c r="E54" s="325">
        <f t="shared" si="8"/>
        <v>7846325</v>
      </c>
      <c r="F54" s="299">
        <v>-56517</v>
      </c>
      <c r="G54" s="238">
        <v>1965944</v>
      </c>
      <c r="H54" s="166">
        <v>-37836</v>
      </c>
      <c r="I54" s="297">
        <v>9717916</v>
      </c>
      <c r="J54" s="326">
        <v>-768089</v>
      </c>
      <c r="K54" s="528">
        <v>1158727.0007333471</v>
      </c>
      <c r="L54" s="205">
        <f t="shared" si="9"/>
        <v>10108554.000733348</v>
      </c>
      <c r="M54" s="63">
        <f t="shared" si="10"/>
        <v>1442.4306507895758</v>
      </c>
      <c r="N54" s="324">
        <v>19</v>
      </c>
      <c r="O54" s="189">
        <f t="shared" si="1"/>
        <v>-17673141.626416758</v>
      </c>
      <c r="P54" s="190">
        <f t="shared" si="11"/>
        <v>-0.63614337524975972</v>
      </c>
      <c r="Q54" s="189">
        <f t="shared" si="3"/>
        <v>-2606.1988489408386</v>
      </c>
      <c r="R54" s="42"/>
      <c r="S54" s="62">
        <f t="shared" si="4"/>
        <v>-0.6060720726050608</v>
      </c>
      <c r="T54" s="62">
        <f t="shared" si="5"/>
        <v>-0.69629669087792034</v>
      </c>
      <c r="U54" s="84"/>
      <c r="V54" s="44"/>
      <c r="W54" s="91">
        <v>148</v>
      </c>
      <c r="X54" s="86" t="s">
        <v>279</v>
      </c>
      <c r="Y54" s="87">
        <v>6862</v>
      </c>
      <c r="Z54" s="203">
        <v>22655876.818468232</v>
      </c>
      <c r="AA54" s="166">
        <v>2013397.2395173514</v>
      </c>
      <c r="AB54" s="204">
        <f t="shared" si="12"/>
        <v>24669274.057985581</v>
      </c>
      <c r="AC54" s="248">
        <v>-702904</v>
      </c>
      <c r="AD54" s="161">
        <v>3815325.5691645211</v>
      </c>
      <c r="AE54" s="205">
        <f t="shared" si="13"/>
        <v>27781695.627150103</v>
      </c>
      <c r="AF54" s="166">
        <f t="shared" si="14"/>
        <v>4048.6294997304144</v>
      </c>
    </row>
    <row r="55" spans="1:32">
      <c r="A55" s="91">
        <v>149</v>
      </c>
      <c r="B55" s="86" t="s">
        <v>280</v>
      </c>
      <c r="C55" s="87">
        <v>5353</v>
      </c>
      <c r="D55" s="207">
        <v>2784812</v>
      </c>
      <c r="E55" s="325">
        <f t="shared" si="8"/>
        <v>2237300</v>
      </c>
      <c r="F55" s="299">
        <v>283177</v>
      </c>
      <c r="G55" s="238">
        <v>264335</v>
      </c>
      <c r="H55" s="166">
        <v>-67743</v>
      </c>
      <c r="I55" s="297">
        <v>2717069</v>
      </c>
      <c r="J55" s="326">
        <v>-1284588</v>
      </c>
      <c r="K55" s="528">
        <v>894655.11603372497</v>
      </c>
      <c r="L55" s="205">
        <f t="shared" si="9"/>
        <v>2327136.116033725</v>
      </c>
      <c r="M55" s="63">
        <f t="shared" si="10"/>
        <v>434.73493667732578</v>
      </c>
      <c r="N55" s="324">
        <v>1</v>
      </c>
      <c r="O55" s="189">
        <f t="shared" si="1"/>
        <v>-6124035.6902548578</v>
      </c>
      <c r="P55" s="190">
        <f t="shared" si="11"/>
        <v>-0.72463746219168268</v>
      </c>
      <c r="Q55" s="189">
        <f t="shared" si="3"/>
        <v>-1153.5326457862307</v>
      </c>
      <c r="R55" s="42"/>
      <c r="S55" s="62">
        <f t="shared" si="4"/>
        <v>-0.59550551851222622</v>
      </c>
      <c r="T55" s="62">
        <f t="shared" si="5"/>
        <v>-0.68580337841503747</v>
      </c>
      <c r="U55" s="84"/>
      <c r="V55" s="44"/>
      <c r="W55" s="91">
        <v>149</v>
      </c>
      <c r="X55" s="86" t="s">
        <v>280</v>
      </c>
      <c r="Y55" s="87">
        <v>5321</v>
      </c>
      <c r="Z55" s="203">
        <v>7191250.719623724</v>
      </c>
      <c r="AA55" s="166">
        <v>-474054.01027349744</v>
      </c>
      <c r="AB55" s="204">
        <f t="shared" si="12"/>
        <v>6717196.7093502264</v>
      </c>
      <c r="AC55" s="247">
        <v>-1113462</v>
      </c>
      <c r="AD55" s="161">
        <v>2847437.0969383563</v>
      </c>
      <c r="AE55" s="205">
        <f t="shared" si="13"/>
        <v>8451171.8062885832</v>
      </c>
      <c r="AF55" s="166">
        <f t="shared" si="14"/>
        <v>1588.2675824635564</v>
      </c>
    </row>
    <row r="56" spans="1:32">
      <c r="A56" s="91">
        <v>151</v>
      </c>
      <c r="B56" s="86" t="s">
        <v>281</v>
      </c>
      <c r="C56" s="87">
        <v>1891</v>
      </c>
      <c r="D56" s="207">
        <v>261713</v>
      </c>
      <c r="E56" s="325">
        <f t="shared" si="8"/>
        <v>350426</v>
      </c>
      <c r="F56" s="299">
        <v>35098</v>
      </c>
      <c r="G56" s="238">
        <v>-123811</v>
      </c>
      <c r="H56" s="166">
        <v>611126</v>
      </c>
      <c r="I56" s="297">
        <v>872839</v>
      </c>
      <c r="J56" s="326">
        <v>-518933</v>
      </c>
      <c r="K56" s="528">
        <v>502072.84695007181</v>
      </c>
      <c r="L56" s="205">
        <f t="shared" si="9"/>
        <v>855978.84695007186</v>
      </c>
      <c r="M56" s="63">
        <f t="shared" si="10"/>
        <v>452.65935851405175</v>
      </c>
      <c r="N56" s="324">
        <v>14</v>
      </c>
      <c r="O56" s="189">
        <f t="shared" si="1"/>
        <v>-7438281.7032752503</v>
      </c>
      <c r="P56" s="190">
        <f t="shared" si="11"/>
        <v>-0.89679865471228559</v>
      </c>
      <c r="Q56" s="189">
        <f t="shared" si="3"/>
        <v>-3856.0474208237783</v>
      </c>
      <c r="R56" s="42"/>
      <c r="S56" s="62">
        <f t="shared" si="4"/>
        <v>-0.87830646999803563</v>
      </c>
      <c r="T56" s="62">
        <f t="shared" si="5"/>
        <v>-0.69201291586573588</v>
      </c>
      <c r="U56" s="84"/>
      <c r="V56" s="44"/>
      <c r="W56" s="91">
        <v>151</v>
      </c>
      <c r="X56" s="86" t="s">
        <v>281</v>
      </c>
      <c r="Y56" s="87">
        <v>1925</v>
      </c>
      <c r="Z56" s="203">
        <v>5421923.5965869678</v>
      </c>
      <c r="AA56" s="166">
        <v>1750511.9469124302</v>
      </c>
      <c r="AB56" s="204">
        <f t="shared" si="12"/>
        <v>7172435.543499398</v>
      </c>
      <c r="AC56" s="248">
        <v>-508350</v>
      </c>
      <c r="AD56" s="161">
        <v>1630175.0067259241</v>
      </c>
      <c r="AE56" s="205">
        <f t="shared" si="13"/>
        <v>8294260.5502253221</v>
      </c>
      <c r="AF56" s="166">
        <f t="shared" si="14"/>
        <v>4308.7067793378301</v>
      </c>
    </row>
    <row r="57" spans="1:32">
      <c r="A57" s="91">
        <v>152</v>
      </c>
      <c r="B57" s="86" t="s">
        <v>282</v>
      </c>
      <c r="C57" s="87">
        <v>4480</v>
      </c>
      <c r="D57" s="207">
        <v>1477584</v>
      </c>
      <c r="E57" s="325">
        <f t="shared" si="8"/>
        <v>1365216</v>
      </c>
      <c r="F57" s="299">
        <v>291296</v>
      </c>
      <c r="G57" s="238">
        <v>-178928</v>
      </c>
      <c r="H57" s="166">
        <v>2284556</v>
      </c>
      <c r="I57" s="297">
        <v>3762140</v>
      </c>
      <c r="J57" s="326">
        <v>-1896</v>
      </c>
      <c r="K57" s="528">
        <v>939656.42120935966</v>
      </c>
      <c r="L57" s="205">
        <f t="shared" si="9"/>
        <v>4699900.4212093595</v>
      </c>
      <c r="M57" s="63">
        <f t="shared" si="10"/>
        <v>1049.0849154485177</v>
      </c>
      <c r="N57" s="324">
        <v>14</v>
      </c>
      <c r="O57" s="189">
        <f t="shared" si="1"/>
        <v>-10164223.430774415</v>
      </c>
      <c r="P57" s="190">
        <f t="shared" si="11"/>
        <v>-0.68380911865302385</v>
      </c>
      <c r="Q57" s="189">
        <f t="shared" si="3"/>
        <v>-2275.4786837426641</v>
      </c>
      <c r="R57" s="42"/>
      <c r="S57" s="62">
        <f t="shared" si="4"/>
        <v>-0.68207946256437002</v>
      </c>
      <c r="T57" s="62">
        <f t="shared" si="5"/>
        <v>-0.69386055710802863</v>
      </c>
      <c r="U57" s="84"/>
      <c r="V57" s="44"/>
      <c r="W57" s="91">
        <v>152</v>
      </c>
      <c r="X57" s="86" t="s">
        <v>282</v>
      </c>
      <c r="Y57" s="87">
        <v>4471</v>
      </c>
      <c r="Z57" s="203">
        <v>8070977.0344419349</v>
      </c>
      <c r="AA57" s="166">
        <v>3762608.899784565</v>
      </c>
      <c r="AB57" s="204">
        <f t="shared" si="12"/>
        <v>11833585.9342265</v>
      </c>
      <c r="AC57" s="247">
        <v>-38836</v>
      </c>
      <c r="AD57" s="161">
        <v>3069373.9177572746</v>
      </c>
      <c r="AE57" s="205">
        <f t="shared" si="13"/>
        <v>14864123.851983774</v>
      </c>
      <c r="AF57" s="166">
        <f t="shared" si="14"/>
        <v>3324.5635991911818</v>
      </c>
    </row>
    <row r="58" spans="1:32">
      <c r="A58" s="91">
        <v>153</v>
      </c>
      <c r="B58" s="86" t="s">
        <v>56</v>
      </c>
      <c r="C58" s="87">
        <v>25655</v>
      </c>
      <c r="D58" s="207">
        <v>12877386</v>
      </c>
      <c r="E58" s="325">
        <f t="shared" si="8"/>
        <v>-752169</v>
      </c>
      <c r="F58" s="299">
        <v>7596460</v>
      </c>
      <c r="G58" s="238">
        <v>6033095</v>
      </c>
      <c r="H58" s="166">
        <v>8224747</v>
      </c>
      <c r="I58" s="297">
        <v>21102133</v>
      </c>
      <c r="J58" s="326">
        <v>-1241687</v>
      </c>
      <c r="K58" s="528">
        <v>3918225.3298471766</v>
      </c>
      <c r="L58" s="205">
        <f t="shared" si="9"/>
        <v>23778671.329847176</v>
      </c>
      <c r="M58" s="63">
        <f t="shared" si="10"/>
        <v>926.86304150641888</v>
      </c>
      <c r="N58" s="324">
        <v>9</v>
      </c>
      <c r="O58" s="189">
        <f t="shared" si="1"/>
        <v>-47631950.686777502</v>
      </c>
      <c r="P58" s="190">
        <f t="shared" si="11"/>
        <v>-0.66701492497416692</v>
      </c>
      <c r="Q58" s="189">
        <f t="shared" si="3"/>
        <v>-1811.7993560630794</v>
      </c>
      <c r="R58" s="42"/>
      <c r="S58" s="62">
        <f t="shared" si="4"/>
        <v>-0.64715290289878391</v>
      </c>
      <c r="T58" s="62">
        <f t="shared" si="5"/>
        <v>-0.69289970119740385</v>
      </c>
      <c r="U58" s="84"/>
      <c r="V58" s="44"/>
      <c r="W58" s="91">
        <v>153</v>
      </c>
      <c r="X58" s="86" t="s">
        <v>56</v>
      </c>
      <c r="Y58" s="87">
        <v>26075</v>
      </c>
      <c r="Z58" s="203">
        <v>50336123.710306853</v>
      </c>
      <c r="AA58" s="166">
        <v>9469194.7218488697</v>
      </c>
      <c r="AB58" s="204">
        <f t="shared" si="12"/>
        <v>59805318.432155721</v>
      </c>
      <c r="AC58" s="248">
        <v>-1153477</v>
      </c>
      <c r="AD58" s="161">
        <v>12758780.584468951</v>
      </c>
      <c r="AE58" s="205">
        <f t="shared" si="13"/>
        <v>71410622.016624674</v>
      </c>
      <c r="AF58" s="166">
        <f t="shared" si="14"/>
        <v>2738.6623975694984</v>
      </c>
    </row>
    <row r="59" spans="1:32">
      <c r="A59" s="91">
        <v>165</v>
      </c>
      <c r="B59" s="86" t="s">
        <v>57</v>
      </c>
      <c r="C59" s="87">
        <v>16340</v>
      </c>
      <c r="D59" s="207">
        <v>6924590</v>
      </c>
      <c r="E59" s="325">
        <f t="shared" si="8"/>
        <v>4767847</v>
      </c>
      <c r="F59" s="299">
        <v>1551576</v>
      </c>
      <c r="G59" s="238">
        <v>605167</v>
      </c>
      <c r="H59" s="166">
        <v>4972571</v>
      </c>
      <c r="I59" s="297">
        <v>11897161</v>
      </c>
      <c r="J59" s="326">
        <v>-2158906</v>
      </c>
      <c r="K59" s="528">
        <v>2578411.4744891911</v>
      </c>
      <c r="L59" s="205">
        <f t="shared" si="9"/>
        <v>12316666.474489192</v>
      </c>
      <c r="M59" s="63">
        <f t="shared" si="10"/>
        <v>753.77395804707419</v>
      </c>
      <c r="N59" s="324">
        <v>5</v>
      </c>
      <c r="O59" s="189">
        <f t="shared" si="1"/>
        <v>-18962173.661551088</v>
      </c>
      <c r="P59" s="190">
        <f t="shared" si="11"/>
        <v>-0.6062300769171548</v>
      </c>
      <c r="Q59" s="189">
        <f t="shared" si="3"/>
        <v>-1172.6188568842726</v>
      </c>
      <c r="R59" s="42"/>
      <c r="S59" s="62">
        <f t="shared" si="4"/>
        <v>-0.52677800882450598</v>
      </c>
      <c r="T59" s="62">
        <f t="shared" si="5"/>
        <v>-0.68838072237616832</v>
      </c>
      <c r="U59" s="84"/>
      <c r="V59" s="44"/>
      <c r="W59" s="91">
        <v>165</v>
      </c>
      <c r="X59" s="86" t="s">
        <v>57</v>
      </c>
      <c r="Y59" s="87">
        <v>16237</v>
      </c>
      <c r="Z59" s="203">
        <v>19844355.114684224</v>
      </c>
      <c r="AA59" s="166">
        <v>5296405.927394961</v>
      </c>
      <c r="AB59" s="204">
        <f t="shared" si="12"/>
        <v>25140761.042079184</v>
      </c>
      <c r="AC59" s="247">
        <v>-2136157</v>
      </c>
      <c r="AD59" s="161">
        <v>8274236.0939610945</v>
      </c>
      <c r="AE59" s="205">
        <f t="shared" si="13"/>
        <v>31278840.136040278</v>
      </c>
      <c r="AF59" s="166">
        <f t="shared" si="14"/>
        <v>1926.3928149313467</v>
      </c>
    </row>
    <row r="60" spans="1:32">
      <c r="A60" s="91">
        <v>167</v>
      </c>
      <c r="B60" s="86" t="s">
        <v>58</v>
      </c>
      <c r="C60" s="87">
        <v>77261</v>
      </c>
      <c r="D60" s="207">
        <v>19259439</v>
      </c>
      <c r="E60" s="325">
        <f t="shared" si="8"/>
        <v>4944676</v>
      </c>
      <c r="F60" s="299">
        <v>7212540</v>
      </c>
      <c r="G60" s="238">
        <v>7102223</v>
      </c>
      <c r="H60" s="166">
        <v>24876906</v>
      </c>
      <c r="I60" s="297">
        <v>44136345</v>
      </c>
      <c r="J60" s="326">
        <v>-761621</v>
      </c>
      <c r="K60" s="528">
        <v>12599686.028364588</v>
      </c>
      <c r="L60" s="205">
        <f t="shared" si="9"/>
        <v>55974410.028364584</v>
      </c>
      <c r="M60" s="63">
        <f t="shared" si="10"/>
        <v>724.48466921686986</v>
      </c>
      <c r="N60" s="324">
        <v>12</v>
      </c>
      <c r="O60" s="189">
        <f t="shared" si="1"/>
        <v>-119293323.84451689</v>
      </c>
      <c r="P60" s="190">
        <f t="shared" si="11"/>
        <v>-0.68063482769189099</v>
      </c>
      <c r="Q60" s="189">
        <f t="shared" si="3"/>
        <v>-1553.6427613788469</v>
      </c>
      <c r="R60" s="42"/>
      <c r="S60" s="62">
        <f t="shared" si="4"/>
        <v>-0.67434236812661297</v>
      </c>
      <c r="T60" s="62">
        <f t="shared" si="5"/>
        <v>-0.69169295428046174</v>
      </c>
      <c r="U60" s="84"/>
      <c r="V60" s="44"/>
      <c r="W60" s="91">
        <v>167</v>
      </c>
      <c r="X60" s="86" t="s">
        <v>58</v>
      </c>
      <c r="Y60" s="87">
        <v>76935</v>
      </c>
      <c r="Z60" s="203">
        <v>89171409.997407198</v>
      </c>
      <c r="AA60" s="166">
        <v>46358486.065829672</v>
      </c>
      <c r="AB60" s="204">
        <f t="shared" si="12"/>
        <v>135529896.06323686</v>
      </c>
      <c r="AC60" s="248">
        <v>-1129493</v>
      </c>
      <c r="AD60" s="161">
        <v>40867330.809644595</v>
      </c>
      <c r="AE60" s="205">
        <f t="shared" si="13"/>
        <v>175267733.87288147</v>
      </c>
      <c r="AF60" s="166">
        <f t="shared" si="14"/>
        <v>2278.1274305957168</v>
      </c>
    </row>
    <row r="61" spans="1:32">
      <c r="A61" s="91">
        <v>169</v>
      </c>
      <c r="B61" s="86" t="s">
        <v>283</v>
      </c>
      <c r="C61" s="87">
        <v>5046</v>
      </c>
      <c r="D61" s="207">
        <v>1349272</v>
      </c>
      <c r="E61" s="325">
        <f t="shared" si="8"/>
        <v>811515</v>
      </c>
      <c r="F61" s="299">
        <v>294663</v>
      </c>
      <c r="G61" s="238">
        <v>243094</v>
      </c>
      <c r="H61" s="166">
        <v>1388093</v>
      </c>
      <c r="I61" s="297">
        <v>2737364</v>
      </c>
      <c r="J61" s="326">
        <v>-1197192</v>
      </c>
      <c r="K61" s="528">
        <v>915355.61309493182</v>
      </c>
      <c r="L61" s="205">
        <f t="shared" si="9"/>
        <v>2455527.6130949319</v>
      </c>
      <c r="M61" s="63">
        <f t="shared" si="10"/>
        <v>486.62854005052156</v>
      </c>
      <c r="N61" s="324">
        <v>5</v>
      </c>
      <c r="O61" s="189">
        <f t="shared" si="1"/>
        <v>-7866124.8699766509</v>
      </c>
      <c r="P61" s="190">
        <f t="shared" si="11"/>
        <v>-0.76209937147930407</v>
      </c>
      <c r="Q61" s="189">
        <f t="shared" si="3"/>
        <v>-1552.820676126436</v>
      </c>
      <c r="R61" s="42"/>
      <c r="S61" s="62">
        <f t="shared" si="4"/>
        <v>-0.68247966176064456</v>
      </c>
      <c r="T61" s="62">
        <f t="shared" si="5"/>
        <v>-0.6939165678440955</v>
      </c>
      <c r="U61" s="84"/>
      <c r="V61" s="44"/>
      <c r="W61" s="91">
        <v>169</v>
      </c>
      <c r="X61" s="86" t="s">
        <v>283</v>
      </c>
      <c r="Y61" s="87">
        <v>5061</v>
      </c>
      <c r="Z61" s="203">
        <v>6594915.4971405733</v>
      </c>
      <c r="AA61" s="166">
        <v>2026151.1569787608</v>
      </c>
      <c r="AB61" s="204">
        <f t="shared" si="12"/>
        <v>8621066.6541193351</v>
      </c>
      <c r="AC61" s="247">
        <v>-1289957</v>
      </c>
      <c r="AD61" s="161">
        <v>2990542.8289522468</v>
      </c>
      <c r="AE61" s="205">
        <f t="shared" si="13"/>
        <v>10321652.483071582</v>
      </c>
      <c r="AF61" s="166">
        <f t="shared" si="14"/>
        <v>2039.4492161769576</v>
      </c>
    </row>
    <row r="62" spans="1:32">
      <c r="A62" s="91">
        <v>171</v>
      </c>
      <c r="B62" s="86" t="s">
        <v>284</v>
      </c>
      <c r="C62" s="87">
        <v>4624</v>
      </c>
      <c r="D62" s="207">
        <v>747464</v>
      </c>
      <c r="E62" s="325">
        <f t="shared" si="8"/>
        <v>532043</v>
      </c>
      <c r="F62" s="299">
        <v>236816</v>
      </c>
      <c r="G62" s="238">
        <v>-21395</v>
      </c>
      <c r="H62" s="166">
        <v>1258743</v>
      </c>
      <c r="I62" s="297">
        <v>2006207</v>
      </c>
      <c r="J62" s="326">
        <v>-329192</v>
      </c>
      <c r="K62" s="528">
        <v>946112.66206561192</v>
      </c>
      <c r="L62" s="205">
        <f t="shared" si="9"/>
        <v>2623127.6620656122</v>
      </c>
      <c r="M62" s="63">
        <f t="shared" si="10"/>
        <v>567.28539404533137</v>
      </c>
      <c r="N62" s="324">
        <v>11</v>
      </c>
      <c r="O62" s="189">
        <f t="shared" si="1"/>
        <v>-10988237.508711755</v>
      </c>
      <c r="P62" s="190">
        <f t="shared" si="11"/>
        <v>-0.80728401382564619</v>
      </c>
      <c r="Q62" s="189">
        <f t="shared" si="3"/>
        <v>-2335.543603774538</v>
      </c>
      <c r="R62" s="42"/>
      <c r="S62" s="62">
        <f t="shared" si="4"/>
        <v>-0.8145038013970276</v>
      </c>
      <c r="T62" s="62">
        <f t="shared" si="5"/>
        <v>-0.69413196941741262</v>
      </c>
      <c r="U62" s="84"/>
      <c r="V62" s="44"/>
      <c r="W62" s="91">
        <v>171</v>
      </c>
      <c r="X62" s="86" t="s">
        <v>284</v>
      </c>
      <c r="Y62" s="87">
        <v>4689</v>
      </c>
      <c r="Z62" s="203">
        <v>8233717.3672612421</v>
      </c>
      <c r="AA62" s="166">
        <v>2581636.3440781143</v>
      </c>
      <c r="AB62" s="204">
        <f t="shared" si="12"/>
        <v>10815353.711339356</v>
      </c>
      <c r="AC62" s="248">
        <v>-297194</v>
      </c>
      <c r="AD62" s="161">
        <v>3093205.4594380111</v>
      </c>
      <c r="AE62" s="205">
        <f t="shared" si="13"/>
        <v>13611365.170777367</v>
      </c>
      <c r="AF62" s="166">
        <f t="shared" si="14"/>
        <v>2902.8289978198695</v>
      </c>
    </row>
    <row r="63" spans="1:32">
      <c r="A63" s="91">
        <v>172</v>
      </c>
      <c r="B63" s="86" t="s">
        <v>59</v>
      </c>
      <c r="C63" s="87">
        <v>4263</v>
      </c>
      <c r="D63" s="207">
        <v>-90889</v>
      </c>
      <c r="E63" s="325">
        <f t="shared" si="8"/>
        <v>396920</v>
      </c>
      <c r="F63" s="299">
        <v>-193304</v>
      </c>
      <c r="G63" s="238">
        <v>-294505</v>
      </c>
      <c r="H63" s="166">
        <v>1441166</v>
      </c>
      <c r="I63" s="297">
        <v>1350277</v>
      </c>
      <c r="J63" s="326">
        <v>92095</v>
      </c>
      <c r="K63" s="528">
        <v>943783.46906109562</v>
      </c>
      <c r="L63" s="205">
        <f t="shared" si="9"/>
        <v>2386155.4690610957</v>
      </c>
      <c r="M63" s="63">
        <f t="shared" si="10"/>
        <v>559.73621136783856</v>
      </c>
      <c r="N63" s="324">
        <v>13</v>
      </c>
      <c r="O63" s="189">
        <f t="shared" si="1"/>
        <v>-14886027.763812169</v>
      </c>
      <c r="P63" s="190">
        <f t="shared" si="11"/>
        <v>-0.86184980573158543</v>
      </c>
      <c r="Q63" s="189">
        <f t="shared" si="3"/>
        <v>-3459.8549529033421</v>
      </c>
      <c r="R63" s="42"/>
      <c r="S63" s="62">
        <f t="shared" si="4"/>
        <v>-0.90409918455903848</v>
      </c>
      <c r="T63" s="62">
        <f t="shared" si="5"/>
        <v>-0.69469303147871908</v>
      </c>
      <c r="U63" s="84"/>
      <c r="V63" s="44"/>
      <c r="W63" s="91">
        <v>172</v>
      </c>
      <c r="X63" s="86" t="s">
        <v>59</v>
      </c>
      <c r="Y63" s="87">
        <v>4297</v>
      </c>
      <c r="Z63" s="203">
        <v>10522513.763905447</v>
      </c>
      <c r="AA63" s="166">
        <v>3557418.6515937429</v>
      </c>
      <c r="AB63" s="204">
        <f t="shared" si="12"/>
        <v>14079932.41549919</v>
      </c>
      <c r="AC63" s="247">
        <v>100990</v>
      </c>
      <c r="AD63" s="161">
        <v>3091260.8173740744</v>
      </c>
      <c r="AE63" s="205">
        <f t="shared" si="13"/>
        <v>17272183.232873265</v>
      </c>
      <c r="AF63" s="166">
        <f t="shared" si="14"/>
        <v>4019.5911642711808</v>
      </c>
    </row>
    <row r="64" spans="1:32">
      <c r="A64" s="91">
        <v>176</v>
      </c>
      <c r="B64" s="86" t="s">
        <v>285</v>
      </c>
      <c r="C64" s="87">
        <v>4444</v>
      </c>
      <c r="D64" s="207">
        <v>526290</v>
      </c>
      <c r="E64" s="325">
        <f t="shared" si="8"/>
        <v>1267116</v>
      </c>
      <c r="F64" s="299">
        <v>-381170</v>
      </c>
      <c r="G64" s="238">
        <v>-359656</v>
      </c>
      <c r="H64" s="166">
        <v>1823390</v>
      </c>
      <c r="I64" s="297">
        <v>2349679</v>
      </c>
      <c r="J64" s="326">
        <v>-88163</v>
      </c>
      <c r="K64" s="528">
        <v>997650.35001855285</v>
      </c>
      <c r="L64" s="205">
        <f t="shared" si="9"/>
        <v>3259166.350018553</v>
      </c>
      <c r="M64" s="63">
        <f t="shared" si="10"/>
        <v>733.38576733090747</v>
      </c>
      <c r="N64" s="324">
        <v>12</v>
      </c>
      <c r="O64" s="189">
        <f t="shared" si="1"/>
        <v>-18874054.141979858</v>
      </c>
      <c r="P64" s="190">
        <f t="shared" si="11"/>
        <v>-0.85274775755309506</v>
      </c>
      <c r="Q64" s="189">
        <f t="shared" si="3"/>
        <v>-4155.7727243851105</v>
      </c>
      <c r="R64" s="42"/>
      <c r="S64" s="62">
        <f t="shared" si="4"/>
        <v>-0.87609293480859018</v>
      </c>
      <c r="T64" s="62">
        <f t="shared" si="5"/>
        <v>-0.6943254837949987</v>
      </c>
      <c r="U64" s="84"/>
      <c r="V64" s="44"/>
      <c r="W64" s="91">
        <v>176</v>
      </c>
      <c r="X64" s="86" t="s">
        <v>285</v>
      </c>
      <c r="Y64" s="87">
        <v>4527</v>
      </c>
      <c r="Z64" s="203">
        <v>14409344.731041979</v>
      </c>
      <c r="AA64" s="166">
        <v>4553891.9203164484</v>
      </c>
      <c r="AB64" s="204">
        <f t="shared" si="12"/>
        <v>18963236.651358426</v>
      </c>
      <c r="AC64" s="248">
        <v>-93783</v>
      </c>
      <c r="AD64" s="161">
        <v>3263766.8406399847</v>
      </c>
      <c r="AE64" s="205">
        <f t="shared" si="13"/>
        <v>22133220.491998412</v>
      </c>
      <c r="AF64" s="166">
        <f t="shared" si="14"/>
        <v>4889.158491716018</v>
      </c>
    </row>
    <row r="65" spans="1:32">
      <c r="A65" s="91">
        <v>177</v>
      </c>
      <c r="B65" s="86" t="s">
        <v>60</v>
      </c>
      <c r="C65" s="87">
        <v>1786</v>
      </c>
      <c r="D65" s="207">
        <v>943738</v>
      </c>
      <c r="E65" s="325">
        <f t="shared" si="8"/>
        <v>222396</v>
      </c>
      <c r="F65" s="299">
        <v>357873</v>
      </c>
      <c r="G65" s="238">
        <v>363469</v>
      </c>
      <c r="H65" s="166">
        <v>-6155</v>
      </c>
      <c r="I65" s="297">
        <v>937583</v>
      </c>
      <c r="J65" s="326">
        <v>-451851</v>
      </c>
      <c r="K65" s="528">
        <v>378838.24359697854</v>
      </c>
      <c r="L65" s="205">
        <f t="shared" si="9"/>
        <v>864570.24359697849</v>
      </c>
      <c r="M65" s="63">
        <f t="shared" si="10"/>
        <v>484.08188331297788</v>
      </c>
      <c r="N65" s="324">
        <v>6</v>
      </c>
      <c r="O65" s="189">
        <f t="shared" si="1"/>
        <v>-3895076.392486671</v>
      </c>
      <c r="P65" s="190">
        <f t="shared" si="11"/>
        <v>-0.81835411119755574</v>
      </c>
      <c r="Q65" s="189">
        <f t="shared" si="3"/>
        <v>-2160.1662478446051</v>
      </c>
      <c r="R65" s="42"/>
      <c r="S65" s="62">
        <f t="shared" si="4"/>
        <v>-0.76644731058219684</v>
      </c>
      <c r="T65" s="62">
        <f t="shared" si="5"/>
        <v>-0.69065104254095711</v>
      </c>
      <c r="U65" s="84"/>
      <c r="V65" s="44"/>
      <c r="W65" s="91">
        <v>177</v>
      </c>
      <c r="X65" s="86" t="s">
        <v>60</v>
      </c>
      <c r="Y65" s="87">
        <v>1800</v>
      </c>
      <c r="Z65" s="203">
        <v>3445559.2913256972</v>
      </c>
      <c r="AA65" s="166">
        <v>568879.60183024837</v>
      </c>
      <c r="AB65" s="204">
        <f t="shared" si="12"/>
        <v>4014438.8931559455</v>
      </c>
      <c r="AC65" s="247">
        <v>-479423</v>
      </c>
      <c r="AD65" s="161">
        <v>1224630.7429277042</v>
      </c>
      <c r="AE65" s="205">
        <f t="shared" si="13"/>
        <v>4759646.6360836495</v>
      </c>
      <c r="AF65" s="166">
        <f t="shared" si="14"/>
        <v>2644.248131157583</v>
      </c>
    </row>
    <row r="66" spans="1:32">
      <c r="A66" s="91">
        <v>178</v>
      </c>
      <c r="B66" s="86" t="s">
        <v>61</v>
      </c>
      <c r="C66" s="87">
        <v>5887</v>
      </c>
      <c r="D66" s="207">
        <v>1577805</v>
      </c>
      <c r="E66" s="325">
        <f t="shared" si="8"/>
        <v>381370</v>
      </c>
      <c r="F66" s="299">
        <v>832529</v>
      </c>
      <c r="G66" s="238">
        <v>363906</v>
      </c>
      <c r="H66" s="166">
        <v>1592729</v>
      </c>
      <c r="I66" s="297">
        <v>3170534</v>
      </c>
      <c r="J66" s="326">
        <v>-712040</v>
      </c>
      <c r="K66" s="528">
        <v>1352222.9635741962</v>
      </c>
      <c r="L66" s="205">
        <f t="shared" si="9"/>
        <v>3810716.9635741962</v>
      </c>
      <c r="M66" s="63">
        <f t="shared" si="10"/>
        <v>647.31050850589372</v>
      </c>
      <c r="N66" s="324">
        <v>10</v>
      </c>
      <c r="O66" s="189">
        <f t="shared" si="1"/>
        <v>-20243184.350820314</v>
      </c>
      <c r="P66" s="190">
        <f t="shared" si="11"/>
        <v>-0.84157592925294988</v>
      </c>
      <c r="Q66" s="189">
        <f t="shared" si="3"/>
        <v>-3407.6290252760537</v>
      </c>
      <c r="R66" s="42"/>
      <c r="S66" s="62">
        <f t="shared" si="4"/>
        <v>-0.84220641035016097</v>
      </c>
      <c r="T66" s="62">
        <f t="shared" si="5"/>
        <v>-0.69755829328124419</v>
      </c>
      <c r="U66" s="84"/>
      <c r="V66" s="44"/>
      <c r="W66" s="91">
        <v>178</v>
      </c>
      <c r="X66" s="86" t="s">
        <v>61</v>
      </c>
      <c r="Y66" s="87">
        <v>5932</v>
      </c>
      <c r="Z66" s="203">
        <v>15504023.008739166</v>
      </c>
      <c r="AA66" s="166">
        <v>4588897.1601710953</v>
      </c>
      <c r="AB66" s="204">
        <f t="shared" si="12"/>
        <v>20092920.168910261</v>
      </c>
      <c r="AC66" s="248">
        <v>-510039</v>
      </c>
      <c r="AD66" s="161">
        <v>4471020.1454842491</v>
      </c>
      <c r="AE66" s="205">
        <f t="shared" si="13"/>
        <v>24053901.314394511</v>
      </c>
      <c r="AF66" s="166">
        <f t="shared" si="14"/>
        <v>4054.9395337819474</v>
      </c>
    </row>
    <row r="67" spans="1:32">
      <c r="A67" s="91">
        <v>179</v>
      </c>
      <c r="B67" s="86" t="s">
        <v>62</v>
      </c>
      <c r="C67" s="87">
        <v>144473</v>
      </c>
      <c r="D67" s="207">
        <v>19282957</v>
      </c>
      <c r="E67" s="325">
        <f t="shared" si="8"/>
        <v>25244077</v>
      </c>
      <c r="F67" s="299">
        <v>-7091614</v>
      </c>
      <c r="G67" s="238">
        <v>1130494</v>
      </c>
      <c r="H67" s="166">
        <v>40036380</v>
      </c>
      <c r="I67" s="297">
        <v>59319337</v>
      </c>
      <c r="J67" s="326">
        <v>-23235940</v>
      </c>
      <c r="K67" s="528">
        <v>21122633.565577343</v>
      </c>
      <c r="L67" s="205">
        <f t="shared" si="9"/>
        <v>57206030.565577343</v>
      </c>
      <c r="M67" s="63">
        <f t="shared" si="10"/>
        <v>395.96347113701069</v>
      </c>
      <c r="N67" s="324">
        <v>13</v>
      </c>
      <c r="O67" s="189">
        <f t="shared" si="1"/>
        <v>-163512061.89656293</v>
      </c>
      <c r="P67" s="190">
        <f t="shared" si="11"/>
        <v>-0.74081857120349182</v>
      </c>
      <c r="Q67" s="189">
        <f t="shared" si="3"/>
        <v>-1142.999661355949</v>
      </c>
      <c r="R67" s="42"/>
      <c r="S67" s="62">
        <f t="shared" si="4"/>
        <v>-0.6615340344481031</v>
      </c>
      <c r="T67" s="62">
        <f t="shared" si="5"/>
        <v>-0.68996433473533725</v>
      </c>
      <c r="U67" s="84"/>
      <c r="V67" s="44"/>
      <c r="W67" s="91">
        <v>179</v>
      </c>
      <c r="X67" s="86" t="s">
        <v>62</v>
      </c>
      <c r="Y67" s="87">
        <v>143420</v>
      </c>
      <c r="Z67" s="203">
        <v>117034766.81125498</v>
      </c>
      <c r="AA67" s="166">
        <v>58224618.289030887</v>
      </c>
      <c r="AB67" s="204">
        <f t="shared" si="12"/>
        <v>175259385.10028586</v>
      </c>
      <c r="AC67" s="247">
        <v>-22670982</v>
      </c>
      <c r="AD67" s="161">
        <v>68129689.361854389</v>
      </c>
      <c r="AE67" s="205">
        <f t="shared" si="13"/>
        <v>220718092.46214026</v>
      </c>
      <c r="AF67" s="166">
        <f t="shared" si="14"/>
        <v>1538.9631324929596</v>
      </c>
    </row>
    <row r="68" spans="1:32">
      <c r="A68" s="91">
        <v>181</v>
      </c>
      <c r="B68" s="86" t="s">
        <v>63</v>
      </c>
      <c r="C68" s="87">
        <v>1685</v>
      </c>
      <c r="D68" s="207">
        <v>858723</v>
      </c>
      <c r="E68" s="325">
        <f t="shared" si="8"/>
        <v>347094</v>
      </c>
      <c r="F68" s="299">
        <v>298163</v>
      </c>
      <c r="G68" s="238">
        <v>213466</v>
      </c>
      <c r="H68" s="166">
        <v>954376</v>
      </c>
      <c r="I68" s="297">
        <v>1813099</v>
      </c>
      <c r="J68" s="326">
        <v>-381083</v>
      </c>
      <c r="K68" s="528">
        <v>431797.35128548706</v>
      </c>
      <c r="L68" s="205">
        <f t="shared" si="9"/>
        <v>1863813.3512854869</v>
      </c>
      <c r="M68" s="63">
        <f t="shared" si="10"/>
        <v>1106.1206832554819</v>
      </c>
      <c r="N68" s="324">
        <v>4</v>
      </c>
      <c r="O68" s="189">
        <f t="shared" si="1"/>
        <v>-3842206.2180982423</v>
      </c>
      <c r="P68" s="190">
        <f t="shared" si="11"/>
        <v>-0.67336015437346541</v>
      </c>
      <c r="Q68" s="189">
        <f t="shared" si="3"/>
        <v>-2236.5972835774</v>
      </c>
      <c r="R68" s="42"/>
      <c r="S68" s="62">
        <f t="shared" si="4"/>
        <v>-0.61304333080240592</v>
      </c>
      <c r="T68" s="62">
        <f t="shared" si="5"/>
        <v>-0.68913203291703917</v>
      </c>
      <c r="U68" s="84"/>
      <c r="V68" s="44"/>
      <c r="W68" s="91">
        <v>181</v>
      </c>
      <c r="X68" s="86" t="s">
        <v>63</v>
      </c>
      <c r="Y68" s="87">
        <v>1707</v>
      </c>
      <c r="Z68" s="203">
        <v>2929226.9032296399</v>
      </c>
      <c r="AA68" s="166">
        <v>1756308.0528151831</v>
      </c>
      <c r="AB68" s="204">
        <f t="shared" si="12"/>
        <v>4685534.9560448229</v>
      </c>
      <c r="AC68" s="248">
        <v>-368521</v>
      </c>
      <c r="AD68" s="161">
        <v>1389005.6133389068</v>
      </c>
      <c r="AE68" s="205">
        <f t="shared" si="13"/>
        <v>5706019.5693837292</v>
      </c>
      <c r="AF68" s="166">
        <f t="shared" si="14"/>
        <v>3342.7179668328818</v>
      </c>
    </row>
    <row r="69" spans="1:32">
      <c r="A69" s="91">
        <v>182</v>
      </c>
      <c r="B69" s="86" t="s">
        <v>64</v>
      </c>
      <c r="C69" s="87">
        <v>19767</v>
      </c>
      <c r="D69" s="207">
        <v>3932146</v>
      </c>
      <c r="E69" s="325">
        <f t="shared" si="8"/>
        <v>239272</v>
      </c>
      <c r="F69" s="299">
        <v>1666777</v>
      </c>
      <c r="G69" s="238">
        <v>2026097</v>
      </c>
      <c r="H69" s="166">
        <v>-69368</v>
      </c>
      <c r="I69" s="297">
        <v>3862778</v>
      </c>
      <c r="J69" s="326">
        <v>-1454619</v>
      </c>
      <c r="K69" s="528">
        <v>3333770.6346947895</v>
      </c>
      <c r="L69" s="205">
        <f t="shared" si="9"/>
        <v>5741929.6346947895</v>
      </c>
      <c r="M69" s="63">
        <f t="shared" si="10"/>
        <v>290.48058049753575</v>
      </c>
      <c r="N69" s="324">
        <v>13</v>
      </c>
      <c r="O69" s="189">
        <f t="shared" si="1"/>
        <v>-41530109.28328938</v>
      </c>
      <c r="P69" s="190">
        <f t="shared" si="11"/>
        <v>-0.87853433517735713</v>
      </c>
      <c r="Q69" s="189">
        <f t="shared" si="3"/>
        <v>-2086.551597205696</v>
      </c>
      <c r="R69" s="42"/>
      <c r="S69" s="62">
        <f t="shared" si="4"/>
        <v>-0.89982639120734098</v>
      </c>
      <c r="T69" s="62">
        <f t="shared" si="5"/>
        <v>-0.69463392023274406</v>
      </c>
      <c r="U69" s="84"/>
      <c r="V69" s="44"/>
      <c r="W69" s="91">
        <v>182</v>
      </c>
      <c r="X69" s="86" t="s">
        <v>64</v>
      </c>
      <c r="Y69" s="87">
        <v>19887</v>
      </c>
      <c r="Z69" s="203">
        <v>37243793.690767735</v>
      </c>
      <c r="AA69" s="166">
        <v>1317041.3091496921</v>
      </c>
      <c r="AB69" s="204">
        <f t="shared" si="12"/>
        <v>38560834.999917425</v>
      </c>
      <c r="AC69" s="247">
        <v>-2206088</v>
      </c>
      <c r="AD69" s="161">
        <v>10917291.918066751</v>
      </c>
      <c r="AE69" s="205">
        <f t="shared" si="13"/>
        <v>47272038.917984173</v>
      </c>
      <c r="AF69" s="166">
        <f t="shared" si="14"/>
        <v>2377.0321777032318</v>
      </c>
    </row>
    <row r="70" spans="1:32">
      <c r="A70" s="91">
        <v>186</v>
      </c>
      <c r="B70" s="86" t="s">
        <v>286</v>
      </c>
      <c r="C70" s="87">
        <v>45226</v>
      </c>
      <c r="D70" s="207">
        <v>10192818</v>
      </c>
      <c r="E70" s="325">
        <f t="shared" si="8"/>
        <v>14512859</v>
      </c>
      <c r="F70" s="299">
        <v>-3409635</v>
      </c>
      <c r="G70" s="238">
        <v>-910406</v>
      </c>
      <c r="H70" s="166">
        <v>3422568</v>
      </c>
      <c r="I70" s="297">
        <v>13615386</v>
      </c>
      <c r="J70" s="326">
        <v>-479588</v>
      </c>
      <c r="K70" s="528">
        <v>5476934.4101341153</v>
      </c>
      <c r="L70" s="205">
        <f t="shared" si="9"/>
        <v>18612732.410134114</v>
      </c>
      <c r="M70" s="63">
        <f t="shared" si="10"/>
        <v>411.549383322295</v>
      </c>
      <c r="N70" s="324">
        <v>1</v>
      </c>
      <c r="O70" s="189">
        <f t="shared" si="1"/>
        <v>-26312233.390308075</v>
      </c>
      <c r="P70" s="190">
        <f t="shared" si="11"/>
        <v>-0.58569289751243592</v>
      </c>
      <c r="Q70" s="189">
        <f t="shared" si="3"/>
        <v>-599.02233640421923</v>
      </c>
      <c r="R70" s="42"/>
      <c r="S70" s="62">
        <f t="shared" si="4"/>
        <v>-0.51230729580973267</v>
      </c>
      <c r="T70" s="62">
        <f t="shared" si="5"/>
        <v>-0.68367607898993654</v>
      </c>
      <c r="U70" s="84"/>
      <c r="V70" s="44"/>
      <c r="W70" s="91">
        <v>186</v>
      </c>
      <c r="X70" s="86" t="s">
        <v>286</v>
      </c>
      <c r="Y70" s="87">
        <v>44455</v>
      </c>
      <c r="Z70" s="203">
        <v>32418811.871025719</v>
      </c>
      <c r="AA70" s="166">
        <v>-4500850.6568917381</v>
      </c>
      <c r="AB70" s="204">
        <f t="shared" si="12"/>
        <v>27917961.214133982</v>
      </c>
      <c r="AC70" s="248">
        <v>-307318</v>
      </c>
      <c r="AD70" s="161">
        <v>17314322.586308207</v>
      </c>
      <c r="AE70" s="205">
        <f t="shared" si="13"/>
        <v>44924965.800442189</v>
      </c>
      <c r="AF70" s="166">
        <f t="shared" si="14"/>
        <v>1010.5717197265142</v>
      </c>
    </row>
    <row r="71" spans="1:32">
      <c r="A71" s="91">
        <v>202</v>
      </c>
      <c r="B71" s="86" t="s">
        <v>287</v>
      </c>
      <c r="C71" s="87">
        <v>35497</v>
      </c>
      <c r="D71" s="207">
        <v>22592515</v>
      </c>
      <c r="E71" s="325">
        <f t="shared" si="8"/>
        <v>18096959</v>
      </c>
      <c r="F71" s="299">
        <v>3039878</v>
      </c>
      <c r="G71" s="238">
        <v>1455678</v>
      </c>
      <c r="H71" s="166">
        <v>1495516</v>
      </c>
      <c r="I71" s="297">
        <v>24088031</v>
      </c>
      <c r="J71" s="326">
        <v>-3931939</v>
      </c>
      <c r="K71" s="528">
        <v>3823613.8257266623</v>
      </c>
      <c r="L71" s="205">
        <f t="shared" si="9"/>
        <v>23979705.825726662</v>
      </c>
      <c r="M71" s="63">
        <f t="shared" si="10"/>
        <v>675.54175918321721</v>
      </c>
      <c r="N71" s="324">
        <v>2</v>
      </c>
      <c r="O71" s="189">
        <f t="shared" si="1"/>
        <v>-17296211.98253965</v>
      </c>
      <c r="P71" s="190">
        <f t="shared" si="11"/>
        <v>-0.4190388221743126</v>
      </c>
      <c r="Q71" s="189">
        <f t="shared" si="3"/>
        <v>-515.09826759343809</v>
      </c>
      <c r="R71" s="42"/>
      <c r="S71" s="62">
        <f t="shared" si="4"/>
        <v>-0.24700384155307542</v>
      </c>
      <c r="T71" s="62">
        <f t="shared" si="5"/>
        <v>-0.69238855555018053</v>
      </c>
      <c r="U71" s="84"/>
      <c r="V71" s="44"/>
      <c r="W71" s="91">
        <v>202</v>
      </c>
      <c r="X71" s="86" t="s">
        <v>287</v>
      </c>
      <c r="Y71" s="87">
        <v>34667</v>
      </c>
      <c r="Z71" s="203">
        <v>34936825.605000734</v>
      </c>
      <c r="AA71" s="166">
        <v>-2947245.4062355394</v>
      </c>
      <c r="AB71" s="204">
        <f t="shared" si="12"/>
        <v>31989580.198765196</v>
      </c>
      <c r="AC71" s="247">
        <v>-3143674</v>
      </c>
      <c r="AD71" s="161">
        <v>12430011.609501114</v>
      </c>
      <c r="AE71" s="205">
        <f t="shared" si="13"/>
        <v>41275917.808266312</v>
      </c>
      <c r="AF71" s="166">
        <f t="shared" si="14"/>
        <v>1190.6400267766553</v>
      </c>
    </row>
    <row r="72" spans="1:32">
      <c r="A72" s="91">
        <v>204</v>
      </c>
      <c r="B72" s="86" t="s">
        <v>65</v>
      </c>
      <c r="C72" s="87">
        <v>2778</v>
      </c>
      <c r="D72" s="207">
        <v>-997526</v>
      </c>
      <c r="E72" s="325">
        <f t="shared" si="8"/>
        <v>200863</v>
      </c>
      <c r="F72" s="299">
        <v>-472564</v>
      </c>
      <c r="G72" s="238">
        <v>-725825</v>
      </c>
      <c r="H72" s="166">
        <v>1020508</v>
      </c>
      <c r="I72" s="297">
        <v>22982</v>
      </c>
      <c r="J72" s="326">
        <v>-603494</v>
      </c>
      <c r="K72" s="528">
        <v>625921.38121556991</v>
      </c>
      <c r="L72" s="205">
        <f t="shared" si="9"/>
        <v>45409.381215569912</v>
      </c>
      <c r="M72" s="63">
        <f t="shared" si="10"/>
        <v>16.346069552041005</v>
      </c>
      <c r="N72" s="324">
        <v>11</v>
      </c>
      <c r="O72" s="189">
        <f t="shared" si="1"/>
        <v>-12408086.793523533</v>
      </c>
      <c r="P72" s="190">
        <f t="shared" si="11"/>
        <v>-0.99635368409172687</v>
      </c>
      <c r="Q72" s="189">
        <f t="shared" si="3"/>
        <v>-4420.2396713596454</v>
      </c>
      <c r="R72" s="42"/>
      <c r="S72" s="62">
        <f t="shared" si="4"/>
        <v>-0.99789858515608287</v>
      </c>
      <c r="T72" s="62">
        <f t="shared" si="5"/>
        <v>-0.70114795262384033</v>
      </c>
      <c r="U72" s="84"/>
      <c r="V72" s="44"/>
      <c r="W72" s="91">
        <v>204</v>
      </c>
      <c r="X72" s="86" t="s">
        <v>65</v>
      </c>
      <c r="Y72" s="87">
        <v>2807</v>
      </c>
      <c r="Z72" s="203">
        <v>8233899.6221314007</v>
      </c>
      <c r="AA72" s="166">
        <v>2702541.6362543083</v>
      </c>
      <c r="AB72" s="204">
        <f t="shared" si="12"/>
        <v>10936441.258385709</v>
      </c>
      <c r="AC72" s="248">
        <v>-577364</v>
      </c>
      <c r="AD72" s="161">
        <v>2094418.9163533954</v>
      </c>
      <c r="AE72" s="205">
        <f t="shared" si="13"/>
        <v>12453496.174739104</v>
      </c>
      <c r="AF72" s="166">
        <f t="shared" si="14"/>
        <v>4436.5857409116861</v>
      </c>
    </row>
    <row r="73" spans="1:32">
      <c r="A73" s="91">
        <v>205</v>
      </c>
      <c r="B73" s="86" t="s">
        <v>288</v>
      </c>
      <c r="C73" s="87">
        <v>36493</v>
      </c>
      <c r="D73" s="207">
        <v>-3043160</v>
      </c>
      <c r="E73" s="325">
        <f t="shared" si="8"/>
        <v>9608581</v>
      </c>
      <c r="F73" s="299">
        <v>-7752868</v>
      </c>
      <c r="G73" s="238">
        <v>-4898873</v>
      </c>
      <c r="H73" s="166">
        <v>13084594</v>
      </c>
      <c r="I73" s="297">
        <v>10041434</v>
      </c>
      <c r="J73" s="326">
        <v>31053934</v>
      </c>
      <c r="K73" s="528">
        <v>5725031.7848050632</v>
      </c>
      <c r="L73" s="205">
        <f t="shared" si="9"/>
        <v>46820399.784805059</v>
      </c>
      <c r="M73" s="63">
        <f t="shared" si="10"/>
        <v>1282.9967332037668</v>
      </c>
      <c r="N73" s="324">
        <v>18</v>
      </c>
      <c r="O73" s="189">
        <f t="shared" si="1"/>
        <v>-77851696.283186734</v>
      </c>
      <c r="P73" s="190">
        <f t="shared" si="11"/>
        <v>-0.62445165148044957</v>
      </c>
      <c r="Q73" s="189">
        <f t="shared" si="3"/>
        <v>-2126.4187525618631</v>
      </c>
      <c r="R73" s="42"/>
      <c r="S73" s="62">
        <f t="shared" si="4"/>
        <v>-0.86890531676664229</v>
      </c>
      <c r="T73" s="62">
        <f t="shared" si="5"/>
        <v>-0.69532379055472626</v>
      </c>
      <c r="U73" s="84"/>
      <c r="V73" s="44"/>
      <c r="W73" s="91">
        <v>205</v>
      </c>
      <c r="X73" s="86" t="s">
        <v>288</v>
      </c>
      <c r="Y73" s="87">
        <v>36567</v>
      </c>
      <c r="Z73" s="203">
        <v>59019332.119942717</v>
      </c>
      <c r="AA73" s="166">
        <v>17577473.733163811</v>
      </c>
      <c r="AB73" s="204">
        <f t="shared" si="12"/>
        <v>76596805.853106529</v>
      </c>
      <c r="AC73" s="247">
        <v>29284746</v>
      </c>
      <c r="AD73" s="161">
        <v>18790544.214885272</v>
      </c>
      <c r="AE73" s="205">
        <f t="shared" si="13"/>
        <v>124672096.06799179</v>
      </c>
      <c r="AF73" s="166">
        <f t="shared" si="14"/>
        <v>3409.4154857656299</v>
      </c>
    </row>
    <row r="74" spans="1:32">
      <c r="A74" s="91">
        <v>208</v>
      </c>
      <c r="B74" s="86" t="s">
        <v>66</v>
      </c>
      <c r="C74" s="87">
        <v>12412</v>
      </c>
      <c r="D74" s="207">
        <v>8721820</v>
      </c>
      <c r="E74" s="325">
        <f t="shared" si="8"/>
        <v>6415961</v>
      </c>
      <c r="F74" s="299">
        <v>1591114</v>
      </c>
      <c r="G74" s="238">
        <v>714745</v>
      </c>
      <c r="H74" s="166">
        <v>6269419</v>
      </c>
      <c r="I74" s="297">
        <v>14991239</v>
      </c>
      <c r="J74" s="326">
        <v>-58631</v>
      </c>
      <c r="K74" s="528">
        <v>2430519.1975263674</v>
      </c>
      <c r="L74" s="205">
        <f t="shared" si="9"/>
        <v>17363127.197526366</v>
      </c>
      <c r="M74" s="63">
        <f t="shared" si="10"/>
        <v>1398.8984206837226</v>
      </c>
      <c r="N74" s="324">
        <v>17</v>
      </c>
      <c r="O74" s="189">
        <f t="shared" ref="O74:O137" si="15">L74-AE74</f>
        <v>-22537077.173450306</v>
      </c>
      <c r="P74" s="190">
        <f t="shared" si="11"/>
        <v>-0.56483613376786934</v>
      </c>
      <c r="Q74" s="189">
        <f t="shared" ref="Q74:Q137" si="16">M74-AF74</f>
        <v>-1818.8599963305251</v>
      </c>
      <c r="R74" s="42"/>
      <c r="S74" s="62">
        <f t="shared" ref="S74:S137" si="17">I74/AB74-1</f>
        <v>-0.53790038443051524</v>
      </c>
      <c r="T74" s="62">
        <f t="shared" ref="T74:T137" si="18">K74/AD74-1</f>
        <v>-0.68091086576939641</v>
      </c>
      <c r="U74" s="84"/>
      <c r="V74" s="44"/>
      <c r="W74" s="91">
        <v>208</v>
      </c>
      <c r="X74" s="86" t="s">
        <v>66</v>
      </c>
      <c r="Y74" s="87">
        <v>12400</v>
      </c>
      <c r="Z74" s="203">
        <v>21642887.034468438</v>
      </c>
      <c r="AA74" s="166">
        <v>10798687.23848355</v>
      </c>
      <c r="AB74" s="204">
        <f t="shared" si="12"/>
        <v>32441574.27295199</v>
      </c>
      <c r="AC74" s="248">
        <v>-158424</v>
      </c>
      <c r="AD74" s="161">
        <v>7617054.0980246831</v>
      </c>
      <c r="AE74" s="205">
        <f t="shared" si="13"/>
        <v>39900204.370976672</v>
      </c>
      <c r="AF74" s="166">
        <f t="shared" si="14"/>
        <v>3217.7584170142477</v>
      </c>
    </row>
    <row r="75" spans="1:32">
      <c r="A75" s="91">
        <v>211</v>
      </c>
      <c r="B75" s="86" t="s">
        <v>67</v>
      </c>
      <c r="C75" s="87">
        <v>32622</v>
      </c>
      <c r="D75" s="207">
        <v>16957871</v>
      </c>
      <c r="E75" s="325">
        <f t="shared" ref="E75:E138" si="19">D75-F75-G75</f>
        <v>15992466</v>
      </c>
      <c r="F75" s="299">
        <v>684932</v>
      </c>
      <c r="G75" s="238">
        <v>280473</v>
      </c>
      <c r="H75" s="166">
        <v>6410415</v>
      </c>
      <c r="I75" s="297">
        <v>23368285</v>
      </c>
      <c r="J75" s="326">
        <v>-4305382</v>
      </c>
      <c r="K75" s="528">
        <v>4309006.4312020615</v>
      </c>
      <c r="L75" s="205">
        <f t="shared" ref="L75:L138" si="20">SUM(I75:K75)</f>
        <v>23371909.431202061</v>
      </c>
      <c r="M75" s="63">
        <f t="shared" ref="M75:M138" si="21">L75/C75</f>
        <v>716.44624582190124</v>
      </c>
      <c r="N75" s="324">
        <v>6</v>
      </c>
      <c r="O75" s="189">
        <f t="shared" si="15"/>
        <v>-26450877.911610611</v>
      </c>
      <c r="P75" s="190">
        <f t="shared" ref="P75:P138" si="22">O75/AE75</f>
        <v>-0.53089919938865804</v>
      </c>
      <c r="Q75" s="189">
        <f t="shared" si="16"/>
        <v>-830.17284348127976</v>
      </c>
      <c r="R75" s="42"/>
      <c r="S75" s="62">
        <f t="shared" si="17"/>
        <v>-0.41323749179737401</v>
      </c>
      <c r="T75" s="62">
        <f t="shared" si="18"/>
        <v>-0.69386819665325783</v>
      </c>
      <c r="U75" s="84"/>
      <c r="V75" s="44"/>
      <c r="W75" s="91">
        <v>211</v>
      </c>
      <c r="X75" s="86" t="s">
        <v>67</v>
      </c>
      <c r="Y75" s="87">
        <v>32214</v>
      </c>
      <c r="Z75" s="203">
        <v>35649574.324914783</v>
      </c>
      <c r="AA75" s="166">
        <v>4176223.460942145</v>
      </c>
      <c r="AB75" s="204">
        <f t="shared" ref="AB75:AB138" si="23">Z75+AA75</f>
        <v>39825797.785856925</v>
      </c>
      <c r="AC75" s="247">
        <v>-4078668</v>
      </c>
      <c r="AD75" s="161">
        <v>14075657.556955747</v>
      </c>
      <c r="AE75" s="205">
        <f t="shared" ref="AE75:AE138" si="24">SUM(AB75+AC75+AD75)</f>
        <v>49822787.342812672</v>
      </c>
      <c r="AF75" s="166">
        <f t="shared" ref="AF75:AF138" si="25">AE75/Y75</f>
        <v>1546.619089303181</v>
      </c>
    </row>
    <row r="76" spans="1:32">
      <c r="A76" s="91">
        <v>213</v>
      </c>
      <c r="B76" s="86" t="s">
        <v>68</v>
      </c>
      <c r="C76" s="87">
        <v>5230</v>
      </c>
      <c r="D76" s="207">
        <v>267085</v>
      </c>
      <c r="E76" s="325">
        <f t="shared" si="19"/>
        <v>335802</v>
      </c>
      <c r="F76" s="299">
        <v>-135640</v>
      </c>
      <c r="G76" s="238">
        <v>66923</v>
      </c>
      <c r="H76" s="166">
        <v>716957</v>
      </c>
      <c r="I76" s="297">
        <v>984042</v>
      </c>
      <c r="J76" s="326">
        <v>-344908</v>
      </c>
      <c r="K76" s="528">
        <v>1126664.5288037318</v>
      </c>
      <c r="L76" s="205">
        <f t="shared" si="20"/>
        <v>1765798.5288037318</v>
      </c>
      <c r="M76" s="63">
        <f t="shared" si="21"/>
        <v>337.62878179803664</v>
      </c>
      <c r="N76" s="324">
        <v>10</v>
      </c>
      <c r="O76" s="189">
        <f t="shared" si="15"/>
        <v>-18086818.599814832</v>
      </c>
      <c r="P76" s="190">
        <f t="shared" si="22"/>
        <v>-0.91105462230174972</v>
      </c>
      <c r="Q76" s="189">
        <f t="shared" si="16"/>
        <v>-3399.6861897039521</v>
      </c>
      <c r="R76" s="42"/>
      <c r="S76" s="62">
        <f t="shared" si="17"/>
        <v>-0.9405476359154219</v>
      </c>
      <c r="T76" s="62">
        <f t="shared" si="18"/>
        <v>-0.69526321414123582</v>
      </c>
      <c r="U76" s="84"/>
      <c r="V76" s="44"/>
      <c r="W76" s="91">
        <v>213</v>
      </c>
      <c r="X76" s="86" t="s">
        <v>68</v>
      </c>
      <c r="Y76" s="87">
        <v>5312</v>
      </c>
      <c r="Z76" s="203">
        <v>13062015.543287193</v>
      </c>
      <c r="AA76" s="166">
        <v>3489756.8740397799</v>
      </c>
      <c r="AB76" s="204">
        <f t="shared" si="23"/>
        <v>16551772.417326974</v>
      </c>
      <c r="AC76" s="248">
        <v>-396328</v>
      </c>
      <c r="AD76" s="161">
        <v>3697172.7112915893</v>
      </c>
      <c r="AE76" s="205">
        <f t="shared" si="24"/>
        <v>19852617.128618564</v>
      </c>
      <c r="AF76" s="166">
        <f t="shared" si="25"/>
        <v>3737.3149715019886</v>
      </c>
    </row>
    <row r="77" spans="1:32">
      <c r="A77" s="91">
        <v>214</v>
      </c>
      <c r="B77" s="86" t="s">
        <v>69</v>
      </c>
      <c r="C77" s="87">
        <v>12662</v>
      </c>
      <c r="D77" s="207">
        <v>3478975</v>
      </c>
      <c r="E77" s="325">
        <f t="shared" si="19"/>
        <v>2437024</v>
      </c>
      <c r="F77" s="299">
        <v>218343</v>
      </c>
      <c r="G77" s="238">
        <v>823608</v>
      </c>
      <c r="H77" s="166">
        <v>5178434</v>
      </c>
      <c r="I77" s="297">
        <v>8657408</v>
      </c>
      <c r="J77" s="326">
        <v>-647756</v>
      </c>
      <c r="K77" s="528">
        <v>2642332.267822017</v>
      </c>
      <c r="L77" s="205">
        <f t="shared" si="20"/>
        <v>10651984.267822016</v>
      </c>
      <c r="M77" s="63">
        <f t="shared" si="21"/>
        <v>841.25606285120966</v>
      </c>
      <c r="N77" s="324">
        <v>4</v>
      </c>
      <c r="O77" s="189">
        <f t="shared" si="15"/>
        <v>-27062957.674994145</v>
      </c>
      <c r="P77" s="190">
        <f t="shared" si="22"/>
        <v>-0.71756593755406861</v>
      </c>
      <c r="Q77" s="189">
        <f t="shared" si="16"/>
        <v>-2114.9237414140484</v>
      </c>
      <c r="R77" s="42"/>
      <c r="S77" s="62">
        <f t="shared" si="17"/>
        <v>-0.70947148056893894</v>
      </c>
      <c r="T77" s="62">
        <f t="shared" si="18"/>
        <v>-0.69149118245070973</v>
      </c>
      <c r="U77" s="84"/>
      <c r="V77" s="44"/>
      <c r="W77" s="91">
        <v>214</v>
      </c>
      <c r="X77" s="86" t="s">
        <v>69</v>
      </c>
      <c r="Y77" s="87">
        <v>12758</v>
      </c>
      <c r="Z77" s="203">
        <v>20056464.064387746</v>
      </c>
      <c r="AA77" s="166">
        <v>9742359.1869533267</v>
      </c>
      <c r="AB77" s="204">
        <f t="shared" si="23"/>
        <v>29798823.251341075</v>
      </c>
      <c r="AC77" s="247">
        <v>-648733</v>
      </c>
      <c r="AD77" s="161">
        <v>8564851.6914750841</v>
      </c>
      <c r="AE77" s="205">
        <f t="shared" si="24"/>
        <v>37714941.942816161</v>
      </c>
      <c r="AF77" s="166">
        <f t="shared" si="25"/>
        <v>2956.1798042652581</v>
      </c>
    </row>
    <row r="78" spans="1:32">
      <c r="A78" s="91">
        <v>216</v>
      </c>
      <c r="B78" s="86" t="s">
        <v>70</v>
      </c>
      <c r="C78" s="87">
        <v>1311</v>
      </c>
      <c r="D78" s="207">
        <v>721077</v>
      </c>
      <c r="E78" s="325">
        <f t="shared" si="19"/>
        <v>611244</v>
      </c>
      <c r="F78" s="299">
        <v>114357</v>
      </c>
      <c r="G78" s="238">
        <v>-4524</v>
      </c>
      <c r="H78" s="166">
        <v>372168</v>
      </c>
      <c r="I78" s="297">
        <v>1093245</v>
      </c>
      <c r="J78" s="326">
        <v>-349189</v>
      </c>
      <c r="K78" s="528">
        <v>301479.03133509605</v>
      </c>
      <c r="L78" s="205">
        <f t="shared" si="20"/>
        <v>1045535.0313350961</v>
      </c>
      <c r="M78" s="63">
        <f t="shared" si="21"/>
        <v>797.50955860800616</v>
      </c>
      <c r="N78" s="324">
        <v>13</v>
      </c>
      <c r="O78" s="189">
        <f t="shared" si="15"/>
        <v>-5403433.4331509843</v>
      </c>
      <c r="P78" s="190">
        <f t="shared" si="22"/>
        <v>-0.83787561730333027</v>
      </c>
      <c r="Q78" s="189">
        <f t="shared" si="16"/>
        <v>-4076.9941938380107</v>
      </c>
      <c r="R78" s="42"/>
      <c r="S78" s="62">
        <f t="shared" si="17"/>
        <v>-0.80999587703358045</v>
      </c>
      <c r="T78" s="62">
        <f t="shared" si="18"/>
        <v>-0.69924856704727401</v>
      </c>
      <c r="U78" s="84"/>
      <c r="V78" s="44"/>
      <c r="W78" s="91">
        <v>216</v>
      </c>
      <c r="X78" s="86" t="s">
        <v>70</v>
      </c>
      <c r="Y78" s="87">
        <v>1323</v>
      </c>
      <c r="Z78" s="203">
        <v>4559804.8033774346</v>
      </c>
      <c r="AA78" s="166">
        <v>1193991.3928936061</v>
      </c>
      <c r="AB78" s="204">
        <f t="shared" si="23"/>
        <v>5753796.1962710405</v>
      </c>
      <c r="AC78" s="248">
        <v>-307247</v>
      </c>
      <c r="AD78" s="161">
        <v>1002419.2682150394</v>
      </c>
      <c r="AE78" s="205">
        <f t="shared" si="24"/>
        <v>6448968.4644860802</v>
      </c>
      <c r="AF78" s="166">
        <f t="shared" si="25"/>
        <v>4874.5037524460167</v>
      </c>
    </row>
    <row r="79" spans="1:32">
      <c r="A79" s="91">
        <v>217</v>
      </c>
      <c r="B79" s="86" t="s">
        <v>71</v>
      </c>
      <c r="C79" s="87">
        <v>5390</v>
      </c>
      <c r="D79" s="207">
        <v>1134761</v>
      </c>
      <c r="E79" s="325">
        <f t="shared" si="19"/>
        <v>2468349</v>
      </c>
      <c r="F79" s="299">
        <v>-561107</v>
      </c>
      <c r="G79" s="238">
        <v>-772481</v>
      </c>
      <c r="H79" s="166">
        <v>2726306</v>
      </c>
      <c r="I79" s="297">
        <v>3861067</v>
      </c>
      <c r="J79" s="326">
        <v>95280</v>
      </c>
      <c r="K79" s="528">
        <v>1064158.201157104</v>
      </c>
      <c r="L79" s="205">
        <f t="shared" si="20"/>
        <v>5020505.2011571042</v>
      </c>
      <c r="M79" s="63">
        <f t="shared" si="21"/>
        <v>931.44808926847941</v>
      </c>
      <c r="N79" s="324">
        <v>16</v>
      </c>
      <c r="O79" s="189">
        <f t="shared" si="15"/>
        <v>-12239519.064051438</v>
      </c>
      <c r="P79" s="190">
        <f t="shared" si="22"/>
        <v>-0.70912525243217295</v>
      </c>
      <c r="Q79" s="189">
        <f t="shared" si="16"/>
        <v>-2249.5368471872043</v>
      </c>
      <c r="R79" s="42"/>
      <c r="S79" s="62">
        <f t="shared" si="17"/>
        <v>-0.72002541167185297</v>
      </c>
      <c r="T79" s="62">
        <f t="shared" si="18"/>
        <v>-0.68941708883395714</v>
      </c>
      <c r="U79" s="84"/>
      <c r="V79" s="44"/>
      <c r="W79" s="91">
        <v>217</v>
      </c>
      <c r="X79" s="86" t="s">
        <v>71</v>
      </c>
      <c r="Y79" s="87">
        <v>5426</v>
      </c>
      <c r="Z79" s="203">
        <v>9189253.4224190563</v>
      </c>
      <c r="AA79" s="166">
        <v>4601523.1729003675</v>
      </c>
      <c r="AB79" s="204">
        <f t="shared" si="23"/>
        <v>13790776.595319424</v>
      </c>
      <c r="AC79" s="247">
        <v>42922</v>
      </c>
      <c r="AD79" s="161">
        <v>3426325.6698891171</v>
      </c>
      <c r="AE79" s="205">
        <f t="shared" si="24"/>
        <v>17260024.265208542</v>
      </c>
      <c r="AF79" s="166">
        <f t="shared" si="25"/>
        <v>3180.984936455684</v>
      </c>
    </row>
    <row r="80" spans="1:32">
      <c r="A80" s="91">
        <v>218</v>
      </c>
      <c r="B80" s="86" t="s">
        <v>289</v>
      </c>
      <c r="C80" s="87">
        <v>1192</v>
      </c>
      <c r="D80" s="207">
        <v>524795</v>
      </c>
      <c r="E80" s="325">
        <f t="shared" si="19"/>
        <v>-139617</v>
      </c>
      <c r="F80" s="299">
        <v>422971</v>
      </c>
      <c r="G80" s="238">
        <v>241441</v>
      </c>
      <c r="H80" s="166">
        <v>620734</v>
      </c>
      <c r="I80" s="297">
        <v>1145530</v>
      </c>
      <c r="J80" s="326">
        <v>-305598</v>
      </c>
      <c r="K80" s="528">
        <v>340927.93071164907</v>
      </c>
      <c r="L80" s="205">
        <f t="shared" si="20"/>
        <v>1180859.9307116491</v>
      </c>
      <c r="M80" s="63">
        <f t="shared" si="21"/>
        <v>990.6543042882962</v>
      </c>
      <c r="N80" s="324">
        <v>14</v>
      </c>
      <c r="O80" s="189">
        <f t="shared" si="15"/>
        <v>-4467667.9835630246</v>
      </c>
      <c r="P80" s="190">
        <f t="shared" si="22"/>
        <v>-0.79094377355780787</v>
      </c>
      <c r="Q80" s="189">
        <f t="shared" si="16"/>
        <v>-3689.1534125921294</v>
      </c>
      <c r="R80" s="42"/>
      <c r="S80" s="62">
        <f t="shared" si="17"/>
        <v>-0.76399465288969126</v>
      </c>
      <c r="T80" s="62">
        <f t="shared" si="18"/>
        <v>-0.68474493217657617</v>
      </c>
      <c r="U80" s="84"/>
      <c r="V80" s="44"/>
      <c r="W80" s="91">
        <v>218</v>
      </c>
      <c r="X80" s="86" t="s">
        <v>289</v>
      </c>
      <c r="Y80" s="87">
        <v>1207</v>
      </c>
      <c r="Z80" s="203">
        <v>3585772.4629561533</v>
      </c>
      <c r="AA80" s="166">
        <v>1268058.2405684595</v>
      </c>
      <c r="AB80" s="204">
        <f t="shared" si="23"/>
        <v>4853830.7035246128</v>
      </c>
      <c r="AC80" s="248">
        <v>-286738</v>
      </c>
      <c r="AD80" s="161">
        <v>1081435.2107500611</v>
      </c>
      <c r="AE80" s="205">
        <f t="shared" si="24"/>
        <v>5648527.9142746739</v>
      </c>
      <c r="AF80" s="166">
        <f t="shared" si="25"/>
        <v>4679.8077168804257</v>
      </c>
    </row>
    <row r="81" spans="1:32">
      <c r="A81" s="91">
        <v>224</v>
      </c>
      <c r="B81" s="86" t="s">
        <v>290</v>
      </c>
      <c r="C81" s="87">
        <v>8717</v>
      </c>
      <c r="D81" s="207">
        <v>722624</v>
      </c>
      <c r="E81" s="325">
        <f t="shared" si="19"/>
        <v>2089347</v>
      </c>
      <c r="F81" s="299">
        <v>-739698</v>
      </c>
      <c r="G81" s="238">
        <v>-627025</v>
      </c>
      <c r="H81" s="166">
        <v>3706311</v>
      </c>
      <c r="I81" s="297">
        <v>4428936</v>
      </c>
      <c r="J81" s="326">
        <v>424407</v>
      </c>
      <c r="K81" s="528">
        <v>1484090.8745698929</v>
      </c>
      <c r="L81" s="205">
        <f t="shared" si="20"/>
        <v>6337433.8745698929</v>
      </c>
      <c r="M81" s="63">
        <f t="shared" si="21"/>
        <v>727.02006132498479</v>
      </c>
      <c r="N81" s="324">
        <v>1</v>
      </c>
      <c r="O81" s="189">
        <f t="shared" si="15"/>
        <v>-15860722.38115532</v>
      </c>
      <c r="P81" s="190">
        <f t="shared" si="22"/>
        <v>-0.71450629495702456</v>
      </c>
      <c r="Q81" s="189">
        <f t="shared" si="16"/>
        <v>-1825.6658006489356</v>
      </c>
      <c r="R81" s="42"/>
      <c r="S81" s="62">
        <f t="shared" si="17"/>
        <v>-0.75018459216389122</v>
      </c>
      <c r="T81" s="62">
        <f t="shared" si="18"/>
        <v>-0.69320604156299237</v>
      </c>
      <c r="U81" s="84"/>
      <c r="V81" s="44"/>
      <c r="W81" s="91">
        <v>224</v>
      </c>
      <c r="X81" s="86" t="s">
        <v>290</v>
      </c>
      <c r="Y81" s="87">
        <v>8696</v>
      </c>
      <c r="Z81" s="203">
        <v>12667219.699467964</v>
      </c>
      <c r="AA81" s="166">
        <v>5061614.7161642397</v>
      </c>
      <c r="AB81" s="204">
        <f t="shared" si="23"/>
        <v>17728834.415632203</v>
      </c>
      <c r="AC81" s="247">
        <v>-368097</v>
      </c>
      <c r="AD81" s="161">
        <v>4837418.8400930101</v>
      </c>
      <c r="AE81" s="205">
        <f t="shared" si="24"/>
        <v>22198156.255725212</v>
      </c>
      <c r="AF81" s="166">
        <f t="shared" si="25"/>
        <v>2552.6858619739205</v>
      </c>
    </row>
    <row r="82" spans="1:32">
      <c r="A82" s="91">
        <v>226</v>
      </c>
      <c r="B82" s="86" t="s">
        <v>72</v>
      </c>
      <c r="C82" s="87">
        <v>3774</v>
      </c>
      <c r="D82" s="207">
        <v>2179576</v>
      </c>
      <c r="E82" s="325">
        <f t="shared" si="19"/>
        <v>859585</v>
      </c>
      <c r="F82" s="299">
        <v>784635</v>
      </c>
      <c r="G82" s="238">
        <v>535356</v>
      </c>
      <c r="H82" s="166">
        <v>1482299</v>
      </c>
      <c r="I82" s="297">
        <v>3661874</v>
      </c>
      <c r="J82" s="326">
        <v>84792</v>
      </c>
      <c r="K82" s="528">
        <v>806360.188221502</v>
      </c>
      <c r="L82" s="205">
        <f t="shared" si="20"/>
        <v>4553026.1882215021</v>
      </c>
      <c r="M82" s="63">
        <f t="shared" si="21"/>
        <v>1206.419233762984</v>
      </c>
      <c r="N82" s="324">
        <v>13</v>
      </c>
      <c r="O82" s="189">
        <f t="shared" si="15"/>
        <v>-12358098.765026599</v>
      </c>
      <c r="P82" s="190">
        <f t="shared" si="22"/>
        <v>-0.7307673971537294</v>
      </c>
      <c r="Q82" s="189">
        <f t="shared" si="16"/>
        <v>-3176.9724078254303</v>
      </c>
      <c r="R82" s="42"/>
      <c r="S82" s="62">
        <f t="shared" si="17"/>
        <v>-0.74240712703183309</v>
      </c>
      <c r="T82" s="62">
        <f t="shared" si="18"/>
        <v>-0.7002128028316692</v>
      </c>
      <c r="U82" s="84"/>
      <c r="V82" s="44"/>
      <c r="W82" s="91">
        <v>226</v>
      </c>
      <c r="X82" s="86" t="s">
        <v>72</v>
      </c>
      <c r="Y82" s="87">
        <v>3858</v>
      </c>
      <c r="Z82" s="203">
        <v>10544818.882510196</v>
      </c>
      <c r="AA82" s="166">
        <v>3670923.8040218605</v>
      </c>
      <c r="AB82" s="204">
        <f t="shared" si="23"/>
        <v>14215742.686532058</v>
      </c>
      <c r="AC82" s="248">
        <v>5607</v>
      </c>
      <c r="AD82" s="161">
        <v>2689775.2667160439</v>
      </c>
      <c r="AE82" s="205">
        <f t="shared" si="24"/>
        <v>16911124.953248102</v>
      </c>
      <c r="AF82" s="166">
        <f t="shared" si="25"/>
        <v>4383.3916415884141</v>
      </c>
    </row>
    <row r="83" spans="1:32">
      <c r="A83" s="91">
        <v>230</v>
      </c>
      <c r="B83" s="86" t="s">
        <v>73</v>
      </c>
      <c r="C83" s="87">
        <v>2290</v>
      </c>
      <c r="D83" s="207">
        <v>291085</v>
      </c>
      <c r="E83" s="325">
        <f t="shared" si="19"/>
        <v>516213</v>
      </c>
      <c r="F83" s="299">
        <v>-109858</v>
      </c>
      <c r="G83" s="238">
        <v>-115270</v>
      </c>
      <c r="H83" s="166">
        <v>1295259</v>
      </c>
      <c r="I83" s="297">
        <v>1586344</v>
      </c>
      <c r="J83" s="326">
        <v>-478171</v>
      </c>
      <c r="K83" s="528">
        <v>591678.54719004</v>
      </c>
      <c r="L83" s="205">
        <f t="shared" si="20"/>
        <v>1699851.5471900399</v>
      </c>
      <c r="M83" s="63">
        <f t="shared" si="21"/>
        <v>742.2932520480523</v>
      </c>
      <c r="N83" s="324">
        <v>4</v>
      </c>
      <c r="O83" s="189">
        <f t="shared" si="15"/>
        <v>-7140100.4224488847</v>
      </c>
      <c r="P83" s="190">
        <f t="shared" si="22"/>
        <v>-0.80770805621702124</v>
      </c>
      <c r="Q83" s="189">
        <f t="shared" si="16"/>
        <v>-3064.7489398722428</v>
      </c>
      <c r="R83" s="42"/>
      <c r="S83" s="62">
        <f t="shared" si="17"/>
        <v>-0.78399892570993246</v>
      </c>
      <c r="T83" s="62">
        <f t="shared" si="18"/>
        <v>-0.68815978575135173</v>
      </c>
      <c r="U83" s="84"/>
      <c r="V83" s="44"/>
      <c r="W83" s="91">
        <v>230</v>
      </c>
      <c r="X83" s="86" t="s">
        <v>73</v>
      </c>
      <c r="Y83" s="87">
        <v>2322</v>
      </c>
      <c r="Z83" s="203">
        <v>4773440.9621526562</v>
      </c>
      <c r="AA83" s="166">
        <v>2570707.6964308689</v>
      </c>
      <c r="AB83" s="204">
        <f t="shared" si="23"/>
        <v>7344148.6585835256</v>
      </c>
      <c r="AC83" s="247">
        <v>-401574</v>
      </c>
      <c r="AD83" s="161">
        <v>1897377.3110553995</v>
      </c>
      <c r="AE83" s="205">
        <f t="shared" si="24"/>
        <v>8839951.969638925</v>
      </c>
      <c r="AF83" s="166">
        <f t="shared" si="25"/>
        <v>3807.042191920295</v>
      </c>
    </row>
    <row r="84" spans="1:32">
      <c r="A84" s="91">
        <v>231</v>
      </c>
      <c r="B84" s="86" t="s">
        <v>291</v>
      </c>
      <c r="C84" s="87">
        <v>1289</v>
      </c>
      <c r="D84" s="207">
        <v>-1115316</v>
      </c>
      <c r="E84" s="325">
        <f t="shared" si="19"/>
        <v>283040</v>
      </c>
      <c r="F84" s="299">
        <v>-863669</v>
      </c>
      <c r="G84" s="238">
        <v>-534687</v>
      </c>
      <c r="H84" s="166">
        <v>-38082</v>
      </c>
      <c r="I84" s="297">
        <v>-1153399</v>
      </c>
      <c r="J84" s="326">
        <v>-121915</v>
      </c>
      <c r="K84" s="528">
        <v>224270.99566541263</v>
      </c>
      <c r="L84" s="205">
        <f t="shared" si="20"/>
        <v>-1051043.0043345874</v>
      </c>
      <c r="M84" s="63">
        <f t="shared" si="21"/>
        <v>-815.39410731930752</v>
      </c>
      <c r="N84" s="324">
        <v>15</v>
      </c>
      <c r="O84" s="189">
        <f t="shared" si="15"/>
        <v>-3863683.4890795825</v>
      </c>
      <c r="P84" s="190">
        <f t="shared" si="22"/>
        <v>-1.3736855136783963</v>
      </c>
      <c r="Q84" s="189">
        <f t="shared" si="16"/>
        <v>-3016.2082581369878</v>
      </c>
      <c r="R84" s="42"/>
      <c r="S84" s="62">
        <f t="shared" si="17"/>
        <v>-1.5047548895970901</v>
      </c>
      <c r="T84" s="62">
        <f t="shared" si="18"/>
        <v>-0.69220602188735825</v>
      </c>
      <c r="U84" s="84"/>
      <c r="V84" s="44"/>
      <c r="W84" s="91">
        <v>231</v>
      </c>
      <c r="X84" s="86" t="s">
        <v>291</v>
      </c>
      <c r="Y84" s="87">
        <v>1278</v>
      </c>
      <c r="Z84" s="203">
        <v>2421350.1155489241</v>
      </c>
      <c r="AA84" s="166">
        <v>-136282.60303671006</v>
      </c>
      <c r="AB84" s="204">
        <f t="shared" si="23"/>
        <v>2285067.512512214</v>
      </c>
      <c r="AC84" s="248">
        <v>-201067</v>
      </c>
      <c r="AD84" s="161">
        <v>728639.97223278135</v>
      </c>
      <c r="AE84" s="205">
        <f t="shared" si="24"/>
        <v>2812640.4847449954</v>
      </c>
      <c r="AF84" s="166">
        <f t="shared" si="25"/>
        <v>2200.8141508176805</v>
      </c>
    </row>
    <row r="85" spans="1:32">
      <c r="A85" s="91">
        <v>232</v>
      </c>
      <c r="B85" s="86" t="s">
        <v>74</v>
      </c>
      <c r="C85" s="87">
        <v>12890</v>
      </c>
      <c r="D85" s="207">
        <v>2525537</v>
      </c>
      <c r="E85" s="325">
        <f t="shared" si="19"/>
        <v>2787884</v>
      </c>
      <c r="F85" s="299">
        <v>17855</v>
      </c>
      <c r="G85" s="238">
        <v>-280202</v>
      </c>
      <c r="H85" s="166">
        <v>5189312</v>
      </c>
      <c r="I85" s="297">
        <v>7714850</v>
      </c>
      <c r="J85" s="326">
        <v>-555482</v>
      </c>
      <c r="K85" s="528">
        <v>2831877.4419475598</v>
      </c>
      <c r="L85" s="205">
        <f t="shared" si="20"/>
        <v>9991245.4419475608</v>
      </c>
      <c r="M85" s="63">
        <f t="shared" si="21"/>
        <v>775.1160156669946</v>
      </c>
      <c r="N85" s="324">
        <v>14</v>
      </c>
      <c r="O85" s="189">
        <f t="shared" si="15"/>
        <v>-35085561.310395718</v>
      </c>
      <c r="P85" s="190">
        <f t="shared" si="22"/>
        <v>-0.77835063834844131</v>
      </c>
      <c r="Q85" s="189">
        <f t="shared" si="16"/>
        <v>-2690.4645757332728</v>
      </c>
      <c r="R85" s="42"/>
      <c r="S85" s="62">
        <f t="shared" si="17"/>
        <v>-0.78921112460413623</v>
      </c>
      <c r="T85" s="62">
        <f t="shared" si="18"/>
        <v>-0.69113990020456184</v>
      </c>
      <c r="U85" s="84"/>
      <c r="V85" s="44"/>
      <c r="W85" s="91">
        <v>232</v>
      </c>
      <c r="X85" s="86" t="s">
        <v>74</v>
      </c>
      <c r="Y85" s="87">
        <v>13007</v>
      </c>
      <c r="Z85" s="203">
        <v>25730146.16694947</v>
      </c>
      <c r="AA85" s="166">
        <v>10869745.480612226</v>
      </c>
      <c r="AB85" s="204">
        <f t="shared" si="23"/>
        <v>36599891.647561699</v>
      </c>
      <c r="AC85" s="247">
        <v>-691888</v>
      </c>
      <c r="AD85" s="161">
        <v>9168803.1047815736</v>
      </c>
      <c r="AE85" s="205">
        <f t="shared" si="24"/>
        <v>45076806.752343275</v>
      </c>
      <c r="AF85" s="166">
        <f t="shared" si="25"/>
        <v>3465.5805914002672</v>
      </c>
    </row>
    <row r="86" spans="1:32">
      <c r="A86" s="91">
        <v>233</v>
      </c>
      <c r="B86" s="86" t="s">
        <v>75</v>
      </c>
      <c r="C86" s="87">
        <v>15312</v>
      </c>
      <c r="D86" s="207">
        <v>6885955</v>
      </c>
      <c r="E86" s="325">
        <f t="shared" si="19"/>
        <v>3605656</v>
      </c>
      <c r="F86" s="299">
        <v>2494170</v>
      </c>
      <c r="G86" s="238">
        <v>786129</v>
      </c>
      <c r="H86" s="166">
        <v>7291491</v>
      </c>
      <c r="I86" s="297">
        <v>14177446</v>
      </c>
      <c r="J86" s="326">
        <v>-348823</v>
      </c>
      <c r="K86" s="528">
        <v>3403075.8114378415</v>
      </c>
      <c r="L86" s="205">
        <f t="shared" si="20"/>
        <v>17231698.811437842</v>
      </c>
      <c r="M86" s="63">
        <f t="shared" si="21"/>
        <v>1125.372179430371</v>
      </c>
      <c r="N86" s="324">
        <v>14</v>
      </c>
      <c r="O86" s="189">
        <f t="shared" si="15"/>
        <v>-39506591.26282911</v>
      </c>
      <c r="P86" s="190">
        <f t="shared" si="22"/>
        <v>-0.69629506301859634</v>
      </c>
      <c r="Q86" s="189">
        <f t="shared" si="16"/>
        <v>-2531.8593581657974</v>
      </c>
      <c r="R86" s="42"/>
      <c r="S86" s="62">
        <f t="shared" si="17"/>
        <v>-0.69548975180567651</v>
      </c>
      <c r="T86" s="62">
        <f t="shared" si="18"/>
        <v>-0.68845217864871056</v>
      </c>
      <c r="U86" s="84"/>
      <c r="V86" s="44"/>
      <c r="W86" s="91">
        <v>233</v>
      </c>
      <c r="X86" s="86" t="s">
        <v>75</v>
      </c>
      <c r="Y86" s="87">
        <v>15514</v>
      </c>
      <c r="Z86" s="203">
        <v>33292527.598175604</v>
      </c>
      <c r="AA86" s="166">
        <v>13265662.426853208</v>
      </c>
      <c r="AB86" s="204">
        <f t="shared" si="23"/>
        <v>46558190.02502881</v>
      </c>
      <c r="AC86" s="248">
        <v>-743025</v>
      </c>
      <c r="AD86" s="161">
        <v>10923125.049238149</v>
      </c>
      <c r="AE86" s="205">
        <f t="shared" si="24"/>
        <v>56738290.074266955</v>
      </c>
      <c r="AF86" s="166">
        <f t="shared" si="25"/>
        <v>3657.2315375961684</v>
      </c>
    </row>
    <row r="87" spans="1:32">
      <c r="A87" s="91">
        <v>235</v>
      </c>
      <c r="B87" s="86" t="s">
        <v>292</v>
      </c>
      <c r="C87" s="87">
        <v>10396</v>
      </c>
      <c r="D87" s="207">
        <v>16020237</v>
      </c>
      <c r="E87" s="325">
        <f t="shared" si="19"/>
        <v>7168973</v>
      </c>
      <c r="F87" s="299">
        <v>7363193</v>
      </c>
      <c r="G87" s="238">
        <v>1488071</v>
      </c>
      <c r="H87" s="166">
        <v>-1613257</v>
      </c>
      <c r="I87" s="297">
        <v>14406980</v>
      </c>
      <c r="J87" s="326">
        <v>2986561</v>
      </c>
      <c r="K87" s="528">
        <v>662205.84094886237</v>
      </c>
      <c r="L87" s="205">
        <f t="shared" si="20"/>
        <v>18055746.840948861</v>
      </c>
      <c r="M87" s="63">
        <f t="shared" si="21"/>
        <v>1736.7975029769971</v>
      </c>
      <c r="N87" s="324">
        <v>1</v>
      </c>
      <c r="O87" s="189">
        <f t="shared" si="15"/>
        <v>14129330.625203162</v>
      </c>
      <c r="P87" s="190">
        <f t="shared" si="22"/>
        <v>3.5985310392061276</v>
      </c>
      <c r="Q87" s="189">
        <f t="shared" si="16"/>
        <v>1351.0226733694417</v>
      </c>
      <c r="R87" s="42"/>
      <c r="S87" s="62">
        <f t="shared" si="17"/>
        <v>-18.105627735873082</v>
      </c>
      <c r="T87" s="62">
        <f t="shared" si="18"/>
        <v>-0.6708915556651549</v>
      </c>
      <c r="U87" s="84"/>
      <c r="V87" s="44"/>
      <c r="W87" s="91">
        <v>235</v>
      </c>
      <c r="X87" s="86" t="s">
        <v>292</v>
      </c>
      <c r="Y87" s="87">
        <v>10178</v>
      </c>
      <c r="Z87" s="203">
        <v>13156992.765722431</v>
      </c>
      <c r="AA87" s="166">
        <v>-13999229.029860601</v>
      </c>
      <c r="AB87" s="204">
        <f t="shared" si="23"/>
        <v>-842236.26413816959</v>
      </c>
      <c r="AC87" s="247">
        <v>2756532</v>
      </c>
      <c r="AD87" s="161">
        <v>2012120.4798838694</v>
      </c>
      <c r="AE87" s="205">
        <f t="shared" si="24"/>
        <v>3926416.2157456996</v>
      </c>
      <c r="AF87" s="166">
        <f t="shared" si="25"/>
        <v>385.77482960755549</v>
      </c>
    </row>
    <row r="88" spans="1:32">
      <c r="A88" s="91">
        <v>236</v>
      </c>
      <c r="B88" s="86" t="s">
        <v>293</v>
      </c>
      <c r="C88" s="87">
        <v>4196</v>
      </c>
      <c r="D88" s="207">
        <v>1540260</v>
      </c>
      <c r="E88" s="325">
        <f t="shared" si="19"/>
        <v>2069051</v>
      </c>
      <c r="F88" s="299">
        <v>-104929</v>
      </c>
      <c r="G88" s="238">
        <v>-423862</v>
      </c>
      <c r="H88" s="166">
        <v>2283320</v>
      </c>
      <c r="I88" s="297">
        <v>3823580</v>
      </c>
      <c r="J88" s="326">
        <v>763780</v>
      </c>
      <c r="K88" s="528">
        <v>896489.68078274722</v>
      </c>
      <c r="L88" s="205">
        <f t="shared" si="20"/>
        <v>5483849.6807827475</v>
      </c>
      <c r="M88" s="63">
        <f t="shared" si="21"/>
        <v>1306.9231841712935</v>
      </c>
      <c r="N88" s="324">
        <v>16</v>
      </c>
      <c r="O88" s="189">
        <f t="shared" si="15"/>
        <v>-8731590.4315330759</v>
      </c>
      <c r="P88" s="190">
        <f t="shared" si="22"/>
        <v>-0.61423285966139685</v>
      </c>
      <c r="Q88" s="189">
        <f t="shared" si="16"/>
        <v>-2055.2906550708594</v>
      </c>
      <c r="R88" s="42"/>
      <c r="S88" s="62">
        <f t="shared" si="17"/>
        <v>-0.6388994396380635</v>
      </c>
      <c r="T88" s="62">
        <f t="shared" si="18"/>
        <v>-0.68140674215698005</v>
      </c>
      <c r="U88" s="84"/>
      <c r="V88" s="44"/>
      <c r="W88" s="91">
        <v>236</v>
      </c>
      <c r="X88" s="86" t="s">
        <v>293</v>
      </c>
      <c r="Y88" s="87">
        <v>4228</v>
      </c>
      <c r="Z88" s="203">
        <v>6747387.314304905</v>
      </c>
      <c r="AA88" s="166">
        <v>3841297.4447759688</v>
      </c>
      <c r="AB88" s="204">
        <f t="shared" si="23"/>
        <v>10588684.759080874</v>
      </c>
      <c r="AC88" s="248">
        <v>812855</v>
      </c>
      <c r="AD88" s="161">
        <v>2813900.3532349495</v>
      </c>
      <c r="AE88" s="205">
        <f t="shared" si="24"/>
        <v>14215440.112315822</v>
      </c>
      <c r="AF88" s="166">
        <f t="shared" si="25"/>
        <v>3362.213839242153</v>
      </c>
    </row>
    <row r="89" spans="1:32">
      <c r="A89" s="91">
        <v>239</v>
      </c>
      <c r="B89" s="86" t="s">
        <v>76</v>
      </c>
      <c r="C89" s="87">
        <v>2095</v>
      </c>
      <c r="D89" s="207">
        <v>288156</v>
      </c>
      <c r="E89" s="325">
        <f t="shared" si="19"/>
        <v>380145</v>
      </c>
      <c r="F89" s="299">
        <v>195499</v>
      </c>
      <c r="G89" s="238">
        <v>-287488</v>
      </c>
      <c r="H89" s="166">
        <v>397653</v>
      </c>
      <c r="I89" s="297">
        <v>685810</v>
      </c>
      <c r="J89" s="326">
        <v>-529943</v>
      </c>
      <c r="K89" s="528">
        <v>464543.67246879439</v>
      </c>
      <c r="L89" s="205">
        <f t="shared" si="20"/>
        <v>620410.67246879439</v>
      </c>
      <c r="M89" s="63">
        <f t="shared" si="21"/>
        <v>296.13874580849375</v>
      </c>
      <c r="N89" s="324">
        <v>11</v>
      </c>
      <c r="O89" s="189">
        <f t="shared" si="15"/>
        <v>-7950570.6538465228</v>
      </c>
      <c r="P89" s="190">
        <f t="shared" si="22"/>
        <v>-0.9276149779297781</v>
      </c>
      <c r="Q89" s="189">
        <f t="shared" si="16"/>
        <v>-3681.1147698830687</v>
      </c>
      <c r="R89" s="42"/>
      <c r="S89" s="62">
        <f t="shared" si="17"/>
        <v>-0.90884075002705511</v>
      </c>
      <c r="T89" s="62">
        <f t="shared" si="18"/>
        <v>-0.69350248149036098</v>
      </c>
      <c r="U89" s="84"/>
      <c r="V89" s="44"/>
      <c r="W89" s="91">
        <v>239</v>
      </c>
      <c r="X89" s="86" t="s">
        <v>76</v>
      </c>
      <c r="Y89" s="87">
        <v>2155</v>
      </c>
      <c r="Z89" s="203">
        <v>6038106.2970228894</v>
      </c>
      <c r="AA89" s="166">
        <v>1485101.7175619337</v>
      </c>
      <c r="AB89" s="204">
        <f t="shared" si="23"/>
        <v>7523208.0145848226</v>
      </c>
      <c r="AC89" s="247">
        <v>-467879</v>
      </c>
      <c r="AD89" s="161">
        <v>1515652.3117304943</v>
      </c>
      <c r="AE89" s="205">
        <f t="shared" si="24"/>
        <v>8570981.3263153173</v>
      </c>
      <c r="AF89" s="166">
        <f t="shared" si="25"/>
        <v>3977.2535156915624</v>
      </c>
    </row>
    <row r="90" spans="1:32">
      <c r="A90" s="91">
        <v>240</v>
      </c>
      <c r="B90" s="86" t="s">
        <v>77</v>
      </c>
      <c r="C90" s="87">
        <v>19982</v>
      </c>
      <c r="D90" s="207">
        <v>-7484369</v>
      </c>
      <c r="E90" s="325">
        <f t="shared" si="19"/>
        <v>2360374</v>
      </c>
      <c r="F90" s="299">
        <v>-6108358</v>
      </c>
      <c r="G90" s="238">
        <v>-3736385</v>
      </c>
      <c r="H90" s="166">
        <v>4179917</v>
      </c>
      <c r="I90" s="297">
        <v>-3304452</v>
      </c>
      <c r="J90" s="326">
        <v>574490</v>
      </c>
      <c r="K90" s="528">
        <v>3195185.713191451</v>
      </c>
      <c r="L90" s="205">
        <f t="shared" si="20"/>
        <v>465223.71319145104</v>
      </c>
      <c r="M90" s="63">
        <f t="shared" si="21"/>
        <v>23.282139585199232</v>
      </c>
      <c r="N90" s="324">
        <v>19</v>
      </c>
      <c r="O90" s="189">
        <f t="shared" si="15"/>
        <v>-55166016.548850775</v>
      </c>
      <c r="P90" s="190">
        <f t="shared" si="22"/>
        <v>-0.99163736578584105</v>
      </c>
      <c r="Q90" s="189">
        <f t="shared" si="16"/>
        <v>-2698.80232790231</v>
      </c>
      <c r="R90" s="42"/>
      <c r="S90" s="62">
        <f t="shared" si="17"/>
        <v>-1.0751841462008513</v>
      </c>
      <c r="T90" s="62">
        <f t="shared" si="18"/>
        <v>-0.6957523336702679</v>
      </c>
      <c r="U90" s="84"/>
      <c r="V90" s="44"/>
      <c r="W90" s="91">
        <v>240</v>
      </c>
      <c r="X90" s="86" t="s">
        <v>77</v>
      </c>
      <c r="Y90" s="87">
        <v>20437</v>
      </c>
      <c r="Z90" s="203">
        <v>38328935.026997238</v>
      </c>
      <c r="AA90" s="166">
        <v>5622511.7470645383</v>
      </c>
      <c r="AB90" s="204">
        <f t="shared" si="23"/>
        <v>43951446.774061777</v>
      </c>
      <c r="AC90" s="248">
        <v>1177870</v>
      </c>
      <c r="AD90" s="161">
        <v>10501923.487980446</v>
      </c>
      <c r="AE90" s="205">
        <f t="shared" si="24"/>
        <v>55631240.262042224</v>
      </c>
      <c r="AF90" s="166">
        <f t="shared" si="25"/>
        <v>2722.0844674875093</v>
      </c>
    </row>
    <row r="91" spans="1:32">
      <c r="A91" s="91">
        <v>241</v>
      </c>
      <c r="B91" s="86" t="s">
        <v>78</v>
      </c>
      <c r="C91" s="87">
        <v>7904</v>
      </c>
      <c r="D91" s="207">
        <v>593298</v>
      </c>
      <c r="E91" s="325">
        <f t="shared" si="19"/>
        <v>2640084</v>
      </c>
      <c r="F91" s="299">
        <v>-1201596</v>
      </c>
      <c r="G91" s="238">
        <v>-845190</v>
      </c>
      <c r="H91" s="166">
        <v>1677615</v>
      </c>
      <c r="I91" s="297">
        <v>2270913</v>
      </c>
      <c r="J91" s="326">
        <v>-401529</v>
      </c>
      <c r="K91" s="528">
        <v>1149668.269213184</v>
      </c>
      <c r="L91" s="205">
        <f t="shared" si="20"/>
        <v>3019052.2692131838</v>
      </c>
      <c r="M91" s="63">
        <f t="shared" si="21"/>
        <v>381.96511503203237</v>
      </c>
      <c r="N91" s="324">
        <v>19</v>
      </c>
      <c r="O91" s="189">
        <f t="shared" si="15"/>
        <v>-13128892.706482556</v>
      </c>
      <c r="P91" s="190">
        <f t="shared" si="22"/>
        <v>-0.81303798881175549</v>
      </c>
      <c r="Q91" s="189">
        <f t="shared" si="16"/>
        <v>-1640.5730833266523</v>
      </c>
      <c r="R91" s="42"/>
      <c r="S91" s="62">
        <f t="shared" si="17"/>
        <v>-0.82088005701569688</v>
      </c>
      <c r="T91" s="62">
        <f t="shared" si="18"/>
        <v>-0.70230836370426553</v>
      </c>
      <c r="U91" s="84"/>
      <c r="V91" s="44"/>
      <c r="W91" s="91">
        <v>241</v>
      </c>
      <c r="X91" s="86" t="s">
        <v>78</v>
      </c>
      <c r="Y91" s="87">
        <v>7984</v>
      </c>
      <c r="Z91" s="203">
        <v>11617818.468596799</v>
      </c>
      <c r="AA91" s="166">
        <v>1060351.0426508004</v>
      </c>
      <c r="AB91" s="204">
        <f t="shared" si="23"/>
        <v>12678169.511247599</v>
      </c>
      <c r="AC91" s="247">
        <v>-392168</v>
      </c>
      <c r="AD91" s="161">
        <v>3861943.4644481391</v>
      </c>
      <c r="AE91" s="205">
        <f t="shared" si="24"/>
        <v>16147944.975695739</v>
      </c>
      <c r="AF91" s="166">
        <f t="shared" si="25"/>
        <v>2022.5381983586847</v>
      </c>
    </row>
    <row r="92" spans="1:32">
      <c r="A92" s="91">
        <v>244</v>
      </c>
      <c r="B92" s="86" t="s">
        <v>79</v>
      </c>
      <c r="C92" s="87">
        <v>19116</v>
      </c>
      <c r="D92" s="207">
        <v>14912834</v>
      </c>
      <c r="E92" s="325">
        <f t="shared" si="19"/>
        <v>17329773</v>
      </c>
      <c r="F92" s="299">
        <v>-843978</v>
      </c>
      <c r="G92" s="238">
        <v>-1572961</v>
      </c>
      <c r="H92" s="166">
        <v>4245107</v>
      </c>
      <c r="I92" s="297">
        <v>19157941</v>
      </c>
      <c r="J92" s="326">
        <v>151947</v>
      </c>
      <c r="K92" s="528">
        <v>2097985.6613888899</v>
      </c>
      <c r="L92" s="205">
        <f t="shared" si="20"/>
        <v>21407873.661388889</v>
      </c>
      <c r="M92" s="63">
        <f t="shared" si="21"/>
        <v>1119.8929515269349</v>
      </c>
      <c r="N92" s="324">
        <v>17</v>
      </c>
      <c r="O92" s="189">
        <f t="shared" si="15"/>
        <v>-12334042.315343641</v>
      </c>
      <c r="P92" s="190">
        <f t="shared" si="22"/>
        <v>-0.36554066235743243</v>
      </c>
      <c r="Q92" s="189">
        <f t="shared" si="16"/>
        <v>-675.27176313216978</v>
      </c>
      <c r="R92" s="42"/>
      <c r="S92" s="62">
        <f t="shared" si="17"/>
        <v>-0.28407164315200661</v>
      </c>
      <c r="T92" s="62">
        <f t="shared" si="18"/>
        <v>-0.69758937721666892</v>
      </c>
      <c r="U92" s="84"/>
      <c r="V92" s="44"/>
      <c r="W92" s="91">
        <v>244</v>
      </c>
      <c r="X92" s="86" t="s">
        <v>79</v>
      </c>
      <c r="Y92" s="87">
        <v>18796</v>
      </c>
      <c r="Z92" s="203">
        <v>23626584.620213769</v>
      </c>
      <c r="AA92" s="166">
        <v>3132993.7883666204</v>
      </c>
      <c r="AB92" s="204">
        <f t="shared" si="23"/>
        <v>26759578.408580389</v>
      </c>
      <c r="AC92" s="248">
        <v>44798</v>
      </c>
      <c r="AD92" s="161">
        <v>6937539.568152138</v>
      </c>
      <c r="AE92" s="205">
        <f t="shared" si="24"/>
        <v>33741915.97673253</v>
      </c>
      <c r="AF92" s="166">
        <f t="shared" si="25"/>
        <v>1795.1647146591047</v>
      </c>
    </row>
    <row r="93" spans="1:32">
      <c r="A93" s="91">
        <v>245</v>
      </c>
      <c r="B93" s="86" t="s">
        <v>294</v>
      </c>
      <c r="C93" s="87">
        <v>37232</v>
      </c>
      <c r="D93" s="207">
        <v>14934466</v>
      </c>
      <c r="E93" s="325">
        <f t="shared" si="19"/>
        <v>15636421</v>
      </c>
      <c r="F93" s="299">
        <v>-1124613</v>
      </c>
      <c r="G93" s="238">
        <v>422658</v>
      </c>
      <c r="H93" s="166">
        <v>1850402</v>
      </c>
      <c r="I93" s="297">
        <v>16784869</v>
      </c>
      <c r="J93" s="326">
        <v>-3713655</v>
      </c>
      <c r="K93" s="528">
        <v>4834905.5185733447</v>
      </c>
      <c r="L93" s="205">
        <f t="shared" si="20"/>
        <v>17906119.518573344</v>
      </c>
      <c r="M93" s="63">
        <f t="shared" si="21"/>
        <v>480.9335925701908</v>
      </c>
      <c r="N93" s="324">
        <v>1</v>
      </c>
      <c r="O93" s="189">
        <f t="shared" si="15"/>
        <v>-23109508.822261192</v>
      </c>
      <c r="P93" s="190">
        <f t="shared" si="22"/>
        <v>-0.56343178824969298</v>
      </c>
      <c r="Q93" s="189">
        <f t="shared" si="16"/>
        <v>-624.459975435052</v>
      </c>
      <c r="R93" s="42"/>
      <c r="S93" s="62">
        <f t="shared" si="17"/>
        <v>-0.43384572545367939</v>
      </c>
      <c r="T93" s="62">
        <f t="shared" si="18"/>
        <v>-0.6828153049908412</v>
      </c>
      <c r="U93" s="84"/>
      <c r="V93" s="44"/>
      <c r="W93" s="91">
        <v>245</v>
      </c>
      <c r="X93" s="86" t="s">
        <v>294</v>
      </c>
      <c r="Y93" s="87">
        <v>37105</v>
      </c>
      <c r="Z93" s="203">
        <v>32656965.335520715</v>
      </c>
      <c r="AA93" s="166">
        <v>-3009800.6762936707</v>
      </c>
      <c r="AB93" s="204">
        <f t="shared" si="23"/>
        <v>29647164.659227043</v>
      </c>
      <c r="AC93" s="247">
        <v>-3874723</v>
      </c>
      <c r="AD93" s="161">
        <v>15243186.681607494</v>
      </c>
      <c r="AE93" s="205">
        <f t="shared" si="24"/>
        <v>41015628.340834536</v>
      </c>
      <c r="AF93" s="166">
        <f t="shared" si="25"/>
        <v>1105.3935680052427</v>
      </c>
    </row>
    <row r="94" spans="1:32">
      <c r="A94" s="91">
        <v>249</v>
      </c>
      <c r="B94" s="86" t="s">
        <v>295</v>
      </c>
      <c r="C94" s="87">
        <v>9443</v>
      </c>
      <c r="D94" s="207">
        <v>2212301</v>
      </c>
      <c r="E94" s="325">
        <f t="shared" si="19"/>
        <v>981023</v>
      </c>
      <c r="F94" s="299">
        <v>356947</v>
      </c>
      <c r="G94" s="238">
        <v>874331</v>
      </c>
      <c r="H94" s="166">
        <v>2871144</v>
      </c>
      <c r="I94" s="297">
        <v>5083444</v>
      </c>
      <c r="J94" s="326">
        <v>-36911</v>
      </c>
      <c r="K94" s="528">
        <v>1689805.5154613357</v>
      </c>
      <c r="L94" s="205">
        <f t="shared" si="20"/>
        <v>6736338.5154613359</v>
      </c>
      <c r="M94" s="63">
        <f t="shared" si="21"/>
        <v>713.36847563923925</v>
      </c>
      <c r="N94" s="324">
        <v>13</v>
      </c>
      <c r="O94" s="189">
        <f t="shared" si="15"/>
        <v>-24217585.647337686</v>
      </c>
      <c r="P94" s="190">
        <f t="shared" si="22"/>
        <v>-0.78237529820024598</v>
      </c>
      <c r="Q94" s="189">
        <f t="shared" si="16"/>
        <v>-2549.7481343965001</v>
      </c>
      <c r="R94" s="42"/>
      <c r="S94" s="62">
        <f t="shared" si="17"/>
        <v>-0.80054674714118179</v>
      </c>
      <c r="T94" s="62">
        <f t="shared" si="18"/>
        <v>-0.69674773929848288</v>
      </c>
      <c r="U94" s="84"/>
      <c r="V94" s="44"/>
      <c r="W94" s="91">
        <v>249</v>
      </c>
      <c r="X94" s="86" t="s">
        <v>295</v>
      </c>
      <c r="Y94" s="87">
        <v>9486</v>
      </c>
      <c r="Z94" s="203">
        <v>19589217.185835592</v>
      </c>
      <c r="AA94" s="166">
        <v>5897677.247509582</v>
      </c>
      <c r="AB94" s="204">
        <f t="shared" si="23"/>
        <v>25486894.433345176</v>
      </c>
      <c r="AC94" s="248">
        <v>-105247</v>
      </c>
      <c r="AD94" s="161">
        <v>5572276.7294538477</v>
      </c>
      <c r="AE94" s="205">
        <f t="shared" si="24"/>
        <v>30953924.162799023</v>
      </c>
      <c r="AF94" s="166">
        <f t="shared" si="25"/>
        <v>3263.1166100357391</v>
      </c>
    </row>
    <row r="95" spans="1:32">
      <c r="A95" s="91">
        <v>250</v>
      </c>
      <c r="B95" s="86" t="s">
        <v>80</v>
      </c>
      <c r="C95" s="87">
        <v>1808</v>
      </c>
      <c r="D95" s="207">
        <v>475971</v>
      </c>
      <c r="E95" s="325">
        <f t="shared" si="19"/>
        <v>206069</v>
      </c>
      <c r="F95" s="299">
        <v>197921</v>
      </c>
      <c r="G95" s="238">
        <v>71981</v>
      </c>
      <c r="H95" s="166">
        <v>695579</v>
      </c>
      <c r="I95" s="297">
        <v>1171550</v>
      </c>
      <c r="J95" s="326">
        <v>-371323</v>
      </c>
      <c r="K95" s="528">
        <v>443555.78617089614</v>
      </c>
      <c r="L95" s="205">
        <f t="shared" si="20"/>
        <v>1243782.7861708961</v>
      </c>
      <c r="M95" s="63">
        <f t="shared" si="21"/>
        <v>687.93295695292932</v>
      </c>
      <c r="N95" s="324">
        <v>6</v>
      </c>
      <c r="O95" s="189">
        <f t="shared" si="15"/>
        <v>-6015350.193401834</v>
      </c>
      <c r="P95" s="190">
        <f t="shared" si="22"/>
        <v>-0.8286595947930816</v>
      </c>
      <c r="Q95" s="189">
        <f t="shared" si="16"/>
        <v>-3296.2234533504352</v>
      </c>
      <c r="R95" s="42"/>
      <c r="S95" s="62">
        <f t="shared" si="17"/>
        <v>-0.8101547317794271</v>
      </c>
      <c r="T95" s="62">
        <f t="shared" si="18"/>
        <v>-0.69676328962582268</v>
      </c>
      <c r="U95" s="84"/>
      <c r="V95" s="44"/>
      <c r="W95" s="91">
        <v>250</v>
      </c>
      <c r="X95" s="86" t="s">
        <v>80</v>
      </c>
      <c r="Y95" s="87">
        <v>1822</v>
      </c>
      <c r="Z95" s="203">
        <v>4353481.1524571385</v>
      </c>
      <c r="AA95" s="166">
        <v>1817597.0681431605</v>
      </c>
      <c r="AB95" s="204">
        <f t="shared" si="23"/>
        <v>6171078.2206002995</v>
      </c>
      <c r="AC95" s="247">
        <v>-374683</v>
      </c>
      <c r="AD95" s="161">
        <v>1462737.7589724306</v>
      </c>
      <c r="AE95" s="205">
        <f t="shared" si="24"/>
        <v>7259132.9795727301</v>
      </c>
      <c r="AF95" s="166">
        <f t="shared" si="25"/>
        <v>3984.1564103033647</v>
      </c>
    </row>
    <row r="96" spans="1:32">
      <c r="A96" s="91">
        <v>256</v>
      </c>
      <c r="B96" s="86" t="s">
        <v>81</v>
      </c>
      <c r="C96" s="87">
        <v>1581</v>
      </c>
      <c r="D96" s="207">
        <v>790202</v>
      </c>
      <c r="E96" s="325">
        <f t="shared" si="19"/>
        <v>1446263</v>
      </c>
      <c r="F96" s="299">
        <v>-267691</v>
      </c>
      <c r="G96" s="238">
        <v>-388370</v>
      </c>
      <c r="H96" s="166">
        <v>707007</v>
      </c>
      <c r="I96" s="297">
        <v>1497209</v>
      </c>
      <c r="J96" s="326">
        <v>184477</v>
      </c>
      <c r="K96" s="528">
        <v>342078.91533434653</v>
      </c>
      <c r="L96" s="205">
        <f t="shared" si="20"/>
        <v>2023764.9153343465</v>
      </c>
      <c r="M96" s="63">
        <f t="shared" si="21"/>
        <v>1280.0537098888972</v>
      </c>
      <c r="N96" s="324">
        <v>13</v>
      </c>
      <c r="O96" s="189">
        <f t="shared" si="15"/>
        <v>-5788718.5688977251</v>
      </c>
      <c r="P96" s="190">
        <f t="shared" si="22"/>
        <v>-0.74095754321671081</v>
      </c>
      <c r="Q96" s="189">
        <f t="shared" si="16"/>
        <v>-3611.920920187541</v>
      </c>
      <c r="R96" s="42"/>
      <c r="S96" s="62">
        <f t="shared" si="17"/>
        <v>-0.76847833244635133</v>
      </c>
      <c r="T96" s="62">
        <f t="shared" si="18"/>
        <v>-0.68593455094353639</v>
      </c>
      <c r="U96" s="84"/>
      <c r="V96" s="44"/>
      <c r="W96" s="91">
        <v>256</v>
      </c>
      <c r="X96" s="86" t="s">
        <v>81</v>
      </c>
      <c r="Y96" s="87">
        <v>1597</v>
      </c>
      <c r="Z96" s="203">
        <v>4802424.0697190668</v>
      </c>
      <c r="AA96" s="166">
        <v>1664396.1455122516</v>
      </c>
      <c r="AB96" s="204">
        <f t="shared" si="23"/>
        <v>6466820.215231318</v>
      </c>
      <c r="AC96" s="248">
        <v>256467</v>
      </c>
      <c r="AD96" s="161">
        <v>1089196.269000754</v>
      </c>
      <c r="AE96" s="205">
        <f t="shared" si="24"/>
        <v>7812483.4842320718</v>
      </c>
      <c r="AF96" s="166">
        <f t="shared" si="25"/>
        <v>4891.9746300764382</v>
      </c>
    </row>
    <row r="97" spans="1:32">
      <c r="A97" s="91">
        <v>257</v>
      </c>
      <c r="B97" s="86" t="s">
        <v>296</v>
      </c>
      <c r="C97" s="87">
        <v>40433</v>
      </c>
      <c r="D97" s="207">
        <v>35358897</v>
      </c>
      <c r="E97" s="325">
        <f t="shared" si="19"/>
        <v>27154277</v>
      </c>
      <c r="F97" s="299">
        <v>4717900</v>
      </c>
      <c r="G97" s="238">
        <v>3486720</v>
      </c>
      <c r="H97" s="166">
        <v>-661596</v>
      </c>
      <c r="I97" s="297">
        <v>34697301</v>
      </c>
      <c r="J97" s="326">
        <v>-1716330</v>
      </c>
      <c r="K97" s="528">
        <v>4555795.7102232007</v>
      </c>
      <c r="L97" s="205">
        <f t="shared" si="20"/>
        <v>37536766.710223198</v>
      </c>
      <c r="M97" s="63">
        <f t="shared" si="21"/>
        <v>928.36956719074021</v>
      </c>
      <c r="N97" s="324">
        <v>1</v>
      </c>
      <c r="O97" s="189">
        <f t="shared" si="15"/>
        <v>1866131.9701163992</v>
      </c>
      <c r="P97" s="190">
        <f t="shared" si="22"/>
        <v>5.2315636761523239E-2</v>
      </c>
      <c r="Q97" s="189">
        <f t="shared" si="16"/>
        <v>38.42807873939546</v>
      </c>
      <c r="R97" s="42"/>
      <c r="S97" s="62">
        <f t="shared" si="17"/>
        <v>0.45880421754487455</v>
      </c>
      <c r="T97" s="62">
        <f t="shared" si="18"/>
        <v>-0.68303869225011282</v>
      </c>
      <c r="U97" s="84"/>
      <c r="V97" s="44"/>
      <c r="W97" s="91">
        <v>257</v>
      </c>
      <c r="X97" s="86" t="s">
        <v>296</v>
      </c>
      <c r="Y97" s="87">
        <v>40082</v>
      </c>
      <c r="Z97" s="203">
        <v>34948219.220604591</v>
      </c>
      <c r="AA97" s="166">
        <v>-11163464.157039888</v>
      </c>
      <c r="AB97" s="204">
        <f t="shared" si="23"/>
        <v>23784755.063564703</v>
      </c>
      <c r="AC97" s="247">
        <v>-2487470</v>
      </c>
      <c r="AD97" s="161">
        <v>14373349.676542098</v>
      </c>
      <c r="AE97" s="205">
        <f t="shared" si="24"/>
        <v>35670634.740106799</v>
      </c>
      <c r="AF97" s="166">
        <f t="shared" si="25"/>
        <v>889.94148845134475</v>
      </c>
    </row>
    <row r="98" spans="1:32">
      <c r="A98" s="91">
        <v>260</v>
      </c>
      <c r="B98" s="86" t="s">
        <v>297</v>
      </c>
      <c r="C98" s="87">
        <v>9877</v>
      </c>
      <c r="D98" s="207">
        <v>8445263</v>
      </c>
      <c r="E98" s="325">
        <f t="shared" si="19"/>
        <v>1304647</v>
      </c>
      <c r="F98" s="299">
        <v>4309781</v>
      </c>
      <c r="G98" s="238">
        <v>2830835</v>
      </c>
      <c r="H98" s="166">
        <v>5042144</v>
      </c>
      <c r="I98" s="297">
        <v>13487406</v>
      </c>
      <c r="J98" s="326">
        <v>-924227</v>
      </c>
      <c r="K98" s="528">
        <v>2114261.2532293941</v>
      </c>
      <c r="L98" s="205">
        <f t="shared" si="20"/>
        <v>14677440.253229395</v>
      </c>
      <c r="M98" s="63">
        <f t="shared" si="21"/>
        <v>1486.0220971174845</v>
      </c>
      <c r="N98" s="324">
        <v>12</v>
      </c>
      <c r="O98" s="189">
        <f t="shared" si="15"/>
        <v>-29269550.001739815</v>
      </c>
      <c r="P98" s="190">
        <f t="shared" si="22"/>
        <v>-0.66601944369626598</v>
      </c>
      <c r="Q98" s="189">
        <f t="shared" si="16"/>
        <v>-2938.3200205679291</v>
      </c>
      <c r="R98" s="42"/>
      <c r="S98" s="62">
        <f t="shared" si="17"/>
        <v>-0.6452900676647868</v>
      </c>
      <c r="T98" s="62">
        <f t="shared" si="18"/>
        <v>-0.69608309904652854</v>
      </c>
      <c r="U98" s="84"/>
      <c r="V98" s="44"/>
      <c r="W98" s="91">
        <v>260</v>
      </c>
      <c r="X98" s="86" t="s">
        <v>297</v>
      </c>
      <c r="Y98" s="87">
        <v>9933</v>
      </c>
      <c r="Z98" s="203">
        <v>28176041.039919652</v>
      </c>
      <c r="AA98" s="166">
        <v>9847720.8299733382</v>
      </c>
      <c r="AB98" s="204">
        <f t="shared" si="23"/>
        <v>38023761.869892992</v>
      </c>
      <c r="AC98" s="248">
        <v>-1033480</v>
      </c>
      <c r="AD98" s="161">
        <v>6956708.3850762192</v>
      </c>
      <c r="AE98" s="205">
        <f t="shared" si="24"/>
        <v>43946990.254969209</v>
      </c>
      <c r="AF98" s="166">
        <f t="shared" si="25"/>
        <v>4424.3421176854135</v>
      </c>
    </row>
    <row r="99" spans="1:32">
      <c r="A99" s="91">
        <v>261</v>
      </c>
      <c r="B99" s="86" t="s">
        <v>82</v>
      </c>
      <c r="C99" s="87">
        <v>6523</v>
      </c>
      <c r="D99" s="207">
        <v>9270540</v>
      </c>
      <c r="E99" s="325">
        <f t="shared" si="19"/>
        <v>8501021</v>
      </c>
      <c r="F99" s="299">
        <v>-476562</v>
      </c>
      <c r="G99" s="238">
        <v>1246081</v>
      </c>
      <c r="H99" s="166">
        <v>-138958</v>
      </c>
      <c r="I99" s="297">
        <v>9131582</v>
      </c>
      <c r="J99" s="326">
        <v>299533</v>
      </c>
      <c r="K99" s="528">
        <v>1227445.6298316219</v>
      </c>
      <c r="L99" s="205">
        <f t="shared" si="20"/>
        <v>10658560.629831621</v>
      </c>
      <c r="M99" s="63">
        <f t="shared" si="21"/>
        <v>1633.9967238742329</v>
      </c>
      <c r="N99" s="324">
        <v>19</v>
      </c>
      <c r="O99" s="189">
        <f t="shared" si="15"/>
        <v>-15074633.685111148</v>
      </c>
      <c r="P99" s="190">
        <f t="shared" si="22"/>
        <v>-0.58580499181780943</v>
      </c>
      <c r="Q99" s="189">
        <f t="shared" si="16"/>
        <v>-2364.3243318968625</v>
      </c>
      <c r="R99" s="42"/>
      <c r="S99" s="62">
        <f t="shared" si="17"/>
        <v>-0.57262425923515758</v>
      </c>
      <c r="T99" s="62">
        <f t="shared" si="18"/>
        <v>-0.70078357615361864</v>
      </c>
      <c r="U99" s="84"/>
      <c r="V99" s="44"/>
      <c r="W99" s="91">
        <v>261</v>
      </c>
      <c r="X99" s="86" t="s">
        <v>82</v>
      </c>
      <c r="Y99" s="87">
        <v>6436</v>
      </c>
      <c r="Z99" s="203">
        <v>19549937.809183251</v>
      </c>
      <c r="AA99" s="166">
        <v>1816698.4525238157</v>
      </c>
      <c r="AB99" s="204">
        <f t="shared" si="23"/>
        <v>21366636.261707067</v>
      </c>
      <c r="AC99" s="247">
        <v>264358</v>
      </c>
      <c r="AD99" s="161">
        <v>4102200.0532357013</v>
      </c>
      <c r="AE99" s="205">
        <f t="shared" si="24"/>
        <v>25733194.31494277</v>
      </c>
      <c r="AF99" s="166">
        <f t="shared" si="25"/>
        <v>3998.3210557710954</v>
      </c>
    </row>
    <row r="100" spans="1:32">
      <c r="A100" s="91">
        <v>263</v>
      </c>
      <c r="B100" s="86" t="s">
        <v>83</v>
      </c>
      <c r="C100" s="87">
        <v>7759</v>
      </c>
      <c r="D100" s="207">
        <v>4046178</v>
      </c>
      <c r="E100" s="325">
        <f t="shared" si="19"/>
        <v>2104350</v>
      </c>
      <c r="F100" s="299">
        <v>1224316</v>
      </c>
      <c r="G100" s="238">
        <v>717512</v>
      </c>
      <c r="H100" s="166">
        <v>4276004</v>
      </c>
      <c r="I100" s="297">
        <v>8322183</v>
      </c>
      <c r="J100" s="326">
        <v>-383492</v>
      </c>
      <c r="K100" s="528">
        <v>1812826.8815624351</v>
      </c>
      <c r="L100" s="205">
        <f t="shared" si="20"/>
        <v>9751517.8815624341</v>
      </c>
      <c r="M100" s="63">
        <f t="shared" si="21"/>
        <v>1256.8008611370581</v>
      </c>
      <c r="N100" s="324">
        <v>11</v>
      </c>
      <c r="O100" s="189">
        <f t="shared" si="15"/>
        <v>-24575869.212306283</v>
      </c>
      <c r="P100" s="190">
        <f t="shared" si="22"/>
        <v>-0.71592600814921414</v>
      </c>
      <c r="Q100" s="189">
        <f t="shared" si="16"/>
        <v>-3113.8875898266188</v>
      </c>
      <c r="R100" s="42"/>
      <c r="S100" s="62">
        <f t="shared" si="17"/>
        <v>-0.71282385814907889</v>
      </c>
      <c r="T100" s="62">
        <f t="shared" si="18"/>
        <v>-0.68146727669001805</v>
      </c>
      <c r="U100" s="84"/>
      <c r="V100" s="44"/>
      <c r="W100" s="91">
        <v>263</v>
      </c>
      <c r="X100" s="86" t="s">
        <v>83</v>
      </c>
      <c r="Y100" s="87">
        <v>7854</v>
      </c>
      <c r="Z100" s="203">
        <v>20648796.857367184</v>
      </c>
      <c r="AA100" s="166">
        <v>8330570.810021474</v>
      </c>
      <c r="AB100" s="204">
        <f t="shared" si="23"/>
        <v>28979367.667388659</v>
      </c>
      <c r="AC100" s="248">
        <v>-343160</v>
      </c>
      <c r="AD100" s="161">
        <v>5691179.4264800614</v>
      </c>
      <c r="AE100" s="205">
        <f t="shared" si="24"/>
        <v>34327387.093868718</v>
      </c>
      <c r="AF100" s="166">
        <f t="shared" si="25"/>
        <v>4370.6884509636766</v>
      </c>
    </row>
    <row r="101" spans="1:32">
      <c r="A101" s="91">
        <v>265</v>
      </c>
      <c r="B101" s="86" t="s">
        <v>84</v>
      </c>
      <c r="C101" s="87">
        <v>1088</v>
      </c>
      <c r="D101" s="207">
        <v>1458970</v>
      </c>
      <c r="E101" s="325">
        <f t="shared" si="19"/>
        <v>833944</v>
      </c>
      <c r="F101" s="299">
        <v>422994</v>
      </c>
      <c r="G101" s="238">
        <v>202032</v>
      </c>
      <c r="H101" s="166">
        <v>147742</v>
      </c>
      <c r="I101" s="297">
        <v>1606712</v>
      </c>
      <c r="J101" s="326">
        <v>-296645</v>
      </c>
      <c r="K101" s="528">
        <v>246432.62327001276</v>
      </c>
      <c r="L101" s="205">
        <f t="shared" si="20"/>
        <v>1556499.6232700127</v>
      </c>
      <c r="M101" s="63">
        <f t="shared" si="21"/>
        <v>1430.6062713878794</v>
      </c>
      <c r="N101" s="324">
        <v>13</v>
      </c>
      <c r="O101" s="189">
        <f t="shared" si="15"/>
        <v>-3871561.9114521779</v>
      </c>
      <c r="P101" s="190">
        <f t="shared" si="22"/>
        <v>-0.71324945133480799</v>
      </c>
      <c r="Q101" s="189">
        <f t="shared" si="16"/>
        <v>-3472.7916822907027</v>
      </c>
      <c r="R101" s="42"/>
      <c r="S101" s="62">
        <f t="shared" si="17"/>
        <v>-0.67209855981073807</v>
      </c>
      <c r="T101" s="62">
        <f t="shared" si="18"/>
        <v>-0.69941117733723979</v>
      </c>
      <c r="U101" s="84"/>
      <c r="V101" s="44"/>
      <c r="W101" s="91">
        <v>265</v>
      </c>
      <c r="X101" s="86" t="s">
        <v>84</v>
      </c>
      <c r="Y101" s="87">
        <v>1107</v>
      </c>
      <c r="Z101" s="203">
        <v>4044495.1240565428</v>
      </c>
      <c r="AA101" s="166">
        <v>855489.45384777838</v>
      </c>
      <c r="AB101" s="204">
        <f t="shared" si="23"/>
        <v>4899984.5779043213</v>
      </c>
      <c r="AC101" s="247">
        <v>-291756</v>
      </c>
      <c r="AD101" s="161">
        <v>819832.95681786886</v>
      </c>
      <c r="AE101" s="205">
        <f t="shared" si="24"/>
        <v>5428061.5347221904</v>
      </c>
      <c r="AF101" s="166">
        <f t="shared" si="25"/>
        <v>4903.3979536785819</v>
      </c>
    </row>
    <row r="102" spans="1:32">
      <c r="A102" s="91">
        <v>271</v>
      </c>
      <c r="B102" s="86" t="s">
        <v>298</v>
      </c>
      <c r="C102" s="87">
        <v>6951</v>
      </c>
      <c r="D102" s="207">
        <v>-199325</v>
      </c>
      <c r="E102" s="325">
        <f t="shared" si="19"/>
        <v>316054</v>
      </c>
      <c r="F102" s="299">
        <v>-317440</v>
      </c>
      <c r="G102" s="238">
        <v>-197939</v>
      </c>
      <c r="H102" s="166">
        <v>3172285</v>
      </c>
      <c r="I102" s="297">
        <v>2972961</v>
      </c>
      <c r="J102" s="326">
        <v>-287900</v>
      </c>
      <c r="K102" s="528">
        <v>1428589.0970270738</v>
      </c>
      <c r="L102" s="205">
        <f t="shared" si="20"/>
        <v>4113650.0970270736</v>
      </c>
      <c r="M102" s="63">
        <f t="shared" si="21"/>
        <v>591.80694821278576</v>
      </c>
      <c r="N102" s="324">
        <v>4</v>
      </c>
      <c r="O102" s="189">
        <f t="shared" si="15"/>
        <v>-16923111.702914886</v>
      </c>
      <c r="P102" s="190">
        <f t="shared" si="22"/>
        <v>-0.80445421514263549</v>
      </c>
      <c r="Q102" s="189">
        <f t="shared" si="16"/>
        <v>-2407.8739016292166</v>
      </c>
      <c r="R102" s="42"/>
      <c r="S102" s="62">
        <f t="shared" si="17"/>
        <v>-0.82328515188940532</v>
      </c>
      <c r="T102" s="62">
        <f t="shared" si="18"/>
        <v>-0.6899669627222994</v>
      </c>
      <c r="U102" s="84"/>
      <c r="V102" s="44"/>
      <c r="W102" s="91">
        <v>271</v>
      </c>
      <c r="X102" s="86" t="s">
        <v>298</v>
      </c>
      <c r="Y102" s="87">
        <v>7013</v>
      </c>
      <c r="Z102" s="203">
        <v>11609907.173144929</v>
      </c>
      <c r="AA102" s="166">
        <v>5213585.7692218162</v>
      </c>
      <c r="AB102" s="204">
        <f t="shared" si="23"/>
        <v>16823492.942366745</v>
      </c>
      <c r="AC102" s="248">
        <v>-394592</v>
      </c>
      <c r="AD102" s="161">
        <v>4607860.8575752145</v>
      </c>
      <c r="AE102" s="205">
        <f t="shared" si="24"/>
        <v>21036761.799941961</v>
      </c>
      <c r="AF102" s="166">
        <f t="shared" si="25"/>
        <v>2999.6808498420023</v>
      </c>
    </row>
    <row r="103" spans="1:32">
      <c r="A103" s="91">
        <v>272</v>
      </c>
      <c r="B103" s="86" t="s">
        <v>299</v>
      </c>
      <c r="C103" s="87">
        <v>47909</v>
      </c>
      <c r="D103" s="207">
        <v>17511209</v>
      </c>
      <c r="E103" s="325">
        <f t="shared" si="19"/>
        <v>26107057</v>
      </c>
      <c r="F103" s="299">
        <v>-6039910</v>
      </c>
      <c r="G103" s="238">
        <v>-2555938</v>
      </c>
      <c r="H103" s="166">
        <v>8660489</v>
      </c>
      <c r="I103" s="297">
        <v>26171698</v>
      </c>
      <c r="J103" s="326">
        <v>-969041</v>
      </c>
      <c r="K103" s="528">
        <v>7554623.8483991865</v>
      </c>
      <c r="L103" s="205">
        <f t="shared" si="20"/>
        <v>32757280.848399185</v>
      </c>
      <c r="M103" s="63">
        <f t="shared" si="21"/>
        <v>683.73960734724551</v>
      </c>
      <c r="N103" s="324">
        <v>16</v>
      </c>
      <c r="O103" s="189">
        <f t="shared" si="15"/>
        <v>-76455146.888711214</v>
      </c>
      <c r="P103" s="190">
        <f t="shared" si="22"/>
        <v>-0.70005903607187869</v>
      </c>
      <c r="Q103" s="189">
        <f t="shared" si="16"/>
        <v>-1602.3783642074395</v>
      </c>
      <c r="R103" s="42"/>
      <c r="S103" s="62">
        <f t="shared" si="17"/>
        <v>-0.69499225645443485</v>
      </c>
      <c r="T103" s="62">
        <f t="shared" si="18"/>
        <v>-0.68968637256206822</v>
      </c>
      <c r="U103" s="84"/>
      <c r="V103" s="44"/>
      <c r="W103" s="91">
        <v>272</v>
      </c>
      <c r="X103" s="86" t="s">
        <v>299</v>
      </c>
      <c r="Y103" s="87">
        <v>47772</v>
      </c>
      <c r="Z103" s="203">
        <v>72940440.519189194</v>
      </c>
      <c r="AA103" s="166">
        <v>12866226.864946263</v>
      </c>
      <c r="AB103" s="204">
        <f t="shared" si="23"/>
        <v>85806667.384135455</v>
      </c>
      <c r="AC103" s="247">
        <v>-939364</v>
      </c>
      <c r="AD103" s="161">
        <v>24345124.352974944</v>
      </c>
      <c r="AE103" s="205">
        <f t="shared" si="24"/>
        <v>109212427.73711041</v>
      </c>
      <c r="AF103" s="166">
        <f t="shared" si="25"/>
        <v>2286.117971554685</v>
      </c>
    </row>
    <row r="104" spans="1:32">
      <c r="A104" s="91">
        <v>273</v>
      </c>
      <c r="B104" s="86" t="s">
        <v>85</v>
      </c>
      <c r="C104" s="87">
        <v>3989</v>
      </c>
      <c r="D104" s="207">
        <v>4366061</v>
      </c>
      <c r="E104" s="325">
        <f t="shared" si="19"/>
        <v>4220435</v>
      </c>
      <c r="F104" s="299">
        <v>-814129</v>
      </c>
      <c r="G104" s="238">
        <v>959755</v>
      </c>
      <c r="H104" s="166">
        <v>332890</v>
      </c>
      <c r="I104" s="297">
        <v>4698951</v>
      </c>
      <c r="J104" s="326">
        <v>-273756</v>
      </c>
      <c r="K104" s="528">
        <v>755593.04019599035</v>
      </c>
      <c r="L104" s="205">
        <f t="shared" si="20"/>
        <v>5180788.0401959904</v>
      </c>
      <c r="M104" s="63">
        <f t="shared" si="21"/>
        <v>1298.7686237643495</v>
      </c>
      <c r="N104" s="324">
        <v>19</v>
      </c>
      <c r="O104" s="189">
        <f t="shared" si="15"/>
        <v>-12319242.604252923</v>
      </c>
      <c r="P104" s="190">
        <f t="shared" si="22"/>
        <v>-0.7039554875385684</v>
      </c>
      <c r="Q104" s="189">
        <f t="shared" si="16"/>
        <v>-3159.8379098532087</v>
      </c>
      <c r="R104" s="42"/>
      <c r="S104" s="62">
        <f t="shared" si="17"/>
        <v>-0.68960947887531476</v>
      </c>
      <c r="T104" s="62">
        <f t="shared" si="18"/>
        <v>-0.7022860441689458</v>
      </c>
      <c r="U104" s="84"/>
      <c r="V104" s="44"/>
      <c r="W104" s="91">
        <v>273</v>
      </c>
      <c r="X104" s="86" t="s">
        <v>85</v>
      </c>
      <c r="Y104" s="87">
        <v>3925</v>
      </c>
      <c r="Z104" s="203">
        <v>12198607.090068124</v>
      </c>
      <c r="AA104" s="166">
        <v>2940228.2808496966</v>
      </c>
      <c r="AB104" s="204">
        <f t="shared" si="23"/>
        <v>15138835.370917821</v>
      </c>
      <c r="AC104" s="248">
        <v>-176788</v>
      </c>
      <c r="AD104" s="161">
        <v>2537983.2735310942</v>
      </c>
      <c r="AE104" s="205">
        <f t="shared" si="24"/>
        <v>17500030.644448914</v>
      </c>
      <c r="AF104" s="166">
        <f t="shared" si="25"/>
        <v>4458.6065336175579</v>
      </c>
    </row>
    <row r="105" spans="1:32">
      <c r="A105" s="91">
        <v>275</v>
      </c>
      <c r="B105" s="86" t="s">
        <v>86</v>
      </c>
      <c r="C105" s="87">
        <v>2586</v>
      </c>
      <c r="D105" s="207">
        <v>1335399</v>
      </c>
      <c r="E105" s="325">
        <f t="shared" si="19"/>
        <v>426326</v>
      </c>
      <c r="F105" s="299">
        <v>448194</v>
      </c>
      <c r="G105" s="238">
        <v>460879</v>
      </c>
      <c r="H105" s="166">
        <v>1068413</v>
      </c>
      <c r="I105" s="297">
        <v>2403812</v>
      </c>
      <c r="J105" s="326">
        <v>-99691</v>
      </c>
      <c r="K105" s="528">
        <v>533578.4024844853</v>
      </c>
      <c r="L105" s="205">
        <f t="shared" si="20"/>
        <v>2837699.4024844854</v>
      </c>
      <c r="M105" s="63">
        <f t="shared" si="21"/>
        <v>1097.3315554851065</v>
      </c>
      <c r="N105" s="324">
        <v>13</v>
      </c>
      <c r="O105" s="189">
        <f t="shared" si="15"/>
        <v>-7525879.9127748366</v>
      </c>
      <c r="P105" s="190">
        <f t="shared" si="22"/>
        <v>-0.72618539250177205</v>
      </c>
      <c r="Q105" s="189">
        <f t="shared" si="16"/>
        <v>-2899.4209764313309</v>
      </c>
      <c r="R105" s="42"/>
      <c r="S105" s="62">
        <f t="shared" si="17"/>
        <v>-0.7204717833628832</v>
      </c>
      <c r="T105" s="62">
        <f t="shared" si="18"/>
        <v>-0.70728997307376074</v>
      </c>
      <c r="U105" s="84"/>
      <c r="V105" s="44"/>
      <c r="W105" s="91">
        <v>275</v>
      </c>
      <c r="X105" s="86" t="s">
        <v>86</v>
      </c>
      <c r="Y105" s="87">
        <v>2593</v>
      </c>
      <c r="Z105" s="203">
        <v>6184631.9729815302</v>
      </c>
      <c r="AA105" s="166">
        <v>2414900.5855530733</v>
      </c>
      <c r="AB105" s="204">
        <f t="shared" si="23"/>
        <v>8599532.5585346036</v>
      </c>
      <c r="AC105" s="247">
        <v>-58844</v>
      </c>
      <c r="AD105" s="161">
        <v>1822890.7567247194</v>
      </c>
      <c r="AE105" s="205">
        <f t="shared" si="24"/>
        <v>10363579.315259323</v>
      </c>
      <c r="AF105" s="166">
        <f t="shared" si="25"/>
        <v>3996.7525319164374</v>
      </c>
    </row>
    <row r="106" spans="1:32">
      <c r="A106" s="91">
        <v>276</v>
      </c>
      <c r="B106" s="86" t="s">
        <v>300</v>
      </c>
      <c r="C106" s="87">
        <v>15035</v>
      </c>
      <c r="D106" s="207">
        <v>12731326</v>
      </c>
      <c r="E106" s="325">
        <f t="shared" si="19"/>
        <v>10437616</v>
      </c>
      <c r="F106" s="299">
        <v>1817430</v>
      </c>
      <c r="G106" s="238">
        <v>476280</v>
      </c>
      <c r="H106" s="166">
        <v>5929127</v>
      </c>
      <c r="I106" s="297">
        <v>18660453</v>
      </c>
      <c r="J106" s="326">
        <v>-1648224</v>
      </c>
      <c r="K106" s="528">
        <v>2027800.9120636734</v>
      </c>
      <c r="L106" s="205">
        <f t="shared" si="20"/>
        <v>19040029.912063673</v>
      </c>
      <c r="M106" s="63">
        <f t="shared" si="21"/>
        <v>1266.3804397780959</v>
      </c>
      <c r="N106" s="324">
        <v>12</v>
      </c>
      <c r="O106" s="189">
        <f t="shared" si="15"/>
        <v>-9019113.161836423</v>
      </c>
      <c r="P106" s="190">
        <f t="shared" si="22"/>
        <v>-0.32143223825768841</v>
      </c>
      <c r="Q106" s="189">
        <f t="shared" si="16"/>
        <v>-622.2338884106432</v>
      </c>
      <c r="R106" s="42"/>
      <c r="S106" s="62">
        <f t="shared" si="17"/>
        <v>-0.1828314372431219</v>
      </c>
      <c r="T106" s="62">
        <f t="shared" si="18"/>
        <v>-0.70291228829026475</v>
      </c>
      <c r="U106" s="84"/>
      <c r="V106" s="44"/>
      <c r="W106" s="91">
        <v>276</v>
      </c>
      <c r="X106" s="86" t="s">
        <v>300</v>
      </c>
      <c r="Y106" s="87">
        <v>14857</v>
      </c>
      <c r="Z106" s="203">
        <v>15199856.584392738</v>
      </c>
      <c r="AA106" s="166">
        <v>7635643.7645748109</v>
      </c>
      <c r="AB106" s="204">
        <f t="shared" si="23"/>
        <v>22835500.348967548</v>
      </c>
      <c r="AC106" s="248">
        <v>-1601954</v>
      </c>
      <c r="AD106" s="161">
        <v>6825596.7249325467</v>
      </c>
      <c r="AE106" s="205">
        <f t="shared" si="24"/>
        <v>28059143.073900096</v>
      </c>
      <c r="AF106" s="166">
        <f t="shared" si="25"/>
        <v>1888.6143281887391</v>
      </c>
    </row>
    <row r="107" spans="1:32">
      <c r="A107" s="91">
        <v>280</v>
      </c>
      <c r="B107" s="86" t="s">
        <v>87</v>
      </c>
      <c r="C107" s="87">
        <v>2050</v>
      </c>
      <c r="D107" s="207">
        <v>1649198</v>
      </c>
      <c r="E107" s="325">
        <f t="shared" si="19"/>
        <v>1400013</v>
      </c>
      <c r="F107" s="299">
        <v>-7852</v>
      </c>
      <c r="G107" s="238">
        <v>257037</v>
      </c>
      <c r="H107" s="166">
        <v>886577</v>
      </c>
      <c r="I107" s="297">
        <v>2535774</v>
      </c>
      <c r="J107" s="326">
        <v>-273637</v>
      </c>
      <c r="K107" s="528">
        <v>505168.02661108016</v>
      </c>
      <c r="L107" s="205">
        <f t="shared" si="20"/>
        <v>2767305.0266110804</v>
      </c>
      <c r="M107" s="63">
        <f t="shared" si="21"/>
        <v>1349.9048910297954</v>
      </c>
      <c r="N107" s="324">
        <v>15</v>
      </c>
      <c r="O107" s="189">
        <f t="shared" si="15"/>
        <v>-4752374.1234219912</v>
      </c>
      <c r="P107" s="190">
        <f t="shared" si="22"/>
        <v>-0.63199160876446303</v>
      </c>
      <c r="Q107" s="189">
        <f t="shared" si="16"/>
        <v>-2286.3035954465449</v>
      </c>
      <c r="R107" s="42"/>
      <c r="S107" s="62">
        <f t="shared" si="17"/>
        <v>-0.58200598479744947</v>
      </c>
      <c r="T107" s="62">
        <f t="shared" si="18"/>
        <v>-0.7048811425116952</v>
      </c>
      <c r="U107" s="84"/>
      <c r="V107" s="44"/>
      <c r="W107" s="91">
        <v>280</v>
      </c>
      <c r="X107" s="86" t="s">
        <v>87</v>
      </c>
      <c r="Y107" s="87">
        <v>2068</v>
      </c>
      <c r="Z107" s="203">
        <v>4180359.3586831437</v>
      </c>
      <c r="AA107" s="166">
        <v>1886172.4761595658</v>
      </c>
      <c r="AB107" s="204">
        <f t="shared" si="23"/>
        <v>6066531.8348427098</v>
      </c>
      <c r="AC107" s="247">
        <v>-258597</v>
      </c>
      <c r="AD107" s="161">
        <v>1711744.3151903618</v>
      </c>
      <c r="AE107" s="205">
        <f t="shared" si="24"/>
        <v>7519679.1500330716</v>
      </c>
      <c r="AF107" s="166">
        <f t="shared" si="25"/>
        <v>3636.2084864763401</v>
      </c>
    </row>
    <row r="108" spans="1:32">
      <c r="A108" s="91">
        <v>284</v>
      </c>
      <c r="B108" s="86" t="s">
        <v>301</v>
      </c>
      <c r="C108" s="87">
        <v>2271</v>
      </c>
      <c r="D108" s="207">
        <v>2181391</v>
      </c>
      <c r="E108" s="325">
        <f t="shared" si="19"/>
        <v>317371</v>
      </c>
      <c r="F108" s="299">
        <v>1028818</v>
      </c>
      <c r="G108" s="238">
        <v>835202</v>
      </c>
      <c r="H108" s="166">
        <v>965830</v>
      </c>
      <c r="I108" s="297">
        <v>3147222</v>
      </c>
      <c r="J108" s="326">
        <v>648350</v>
      </c>
      <c r="K108" s="528">
        <v>510917.09850622597</v>
      </c>
      <c r="L108" s="205">
        <f t="shared" si="20"/>
        <v>4306489.0985062262</v>
      </c>
      <c r="M108" s="63">
        <f t="shared" si="21"/>
        <v>1896.2963885980741</v>
      </c>
      <c r="N108" s="324">
        <v>2</v>
      </c>
      <c r="O108" s="189">
        <f t="shared" si="15"/>
        <v>-4966494.0094091473</v>
      </c>
      <c r="P108" s="190">
        <f t="shared" si="22"/>
        <v>-0.53558751823561201</v>
      </c>
      <c r="Q108" s="189">
        <f t="shared" si="16"/>
        <v>-2149.5077597070631</v>
      </c>
      <c r="R108" s="42"/>
      <c r="S108" s="62">
        <f t="shared" si="17"/>
        <v>-0.54684360874504212</v>
      </c>
      <c r="T108" s="62">
        <f t="shared" si="18"/>
        <v>-0.6783014449662067</v>
      </c>
      <c r="U108" s="84"/>
      <c r="V108" s="44"/>
      <c r="W108" s="91">
        <v>284</v>
      </c>
      <c r="X108" s="86" t="s">
        <v>301</v>
      </c>
      <c r="Y108" s="87">
        <v>2292</v>
      </c>
      <c r="Z108" s="203">
        <v>5184845.9258909151</v>
      </c>
      <c r="AA108" s="166">
        <v>1760266.3151263122</v>
      </c>
      <c r="AB108" s="204">
        <f t="shared" si="23"/>
        <v>6945112.2410172271</v>
      </c>
      <c r="AC108" s="248">
        <v>739685</v>
      </c>
      <c r="AD108" s="161">
        <v>1588185.8668981462</v>
      </c>
      <c r="AE108" s="205">
        <f t="shared" si="24"/>
        <v>9272983.1079153735</v>
      </c>
      <c r="AF108" s="166">
        <f t="shared" si="25"/>
        <v>4045.804148305137</v>
      </c>
    </row>
    <row r="109" spans="1:32">
      <c r="A109" s="91">
        <v>285</v>
      </c>
      <c r="B109" s="86" t="s">
        <v>88</v>
      </c>
      <c r="C109" s="87">
        <v>51241</v>
      </c>
      <c r="D109" s="207">
        <v>5699290</v>
      </c>
      <c r="E109" s="325">
        <f t="shared" si="19"/>
        <v>3728549</v>
      </c>
      <c r="F109" s="299">
        <v>-810784</v>
      </c>
      <c r="G109" s="238">
        <v>2781525</v>
      </c>
      <c r="H109" s="166">
        <v>11015505</v>
      </c>
      <c r="I109" s="297">
        <v>16714794</v>
      </c>
      <c r="J109" s="326">
        <v>-1899221</v>
      </c>
      <c r="K109" s="528">
        <v>7795134.9180065216</v>
      </c>
      <c r="L109" s="205">
        <f t="shared" si="20"/>
        <v>22610707.918006521</v>
      </c>
      <c r="M109" s="63">
        <f t="shared" si="21"/>
        <v>441.26203465987237</v>
      </c>
      <c r="N109" s="324">
        <v>8</v>
      </c>
      <c r="O109" s="189">
        <f t="shared" si="15"/>
        <v>-109287314.01703154</v>
      </c>
      <c r="P109" s="190">
        <f t="shared" si="22"/>
        <v>-0.82857432138639142</v>
      </c>
      <c r="Q109" s="189">
        <f t="shared" si="16"/>
        <v>-2111.5370273328131</v>
      </c>
      <c r="R109" s="42"/>
      <c r="S109" s="62">
        <f t="shared" si="17"/>
        <v>-0.84572849170785414</v>
      </c>
      <c r="T109" s="62">
        <f t="shared" si="18"/>
        <v>-0.69127632068505418</v>
      </c>
      <c r="U109" s="84"/>
      <c r="V109" s="44"/>
      <c r="W109" s="91">
        <v>285</v>
      </c>
      <c r="X109" s="86" t="s">
        <v>88</v>
      </c>
      <c r="Y109" s="87">
        <v>51668</v>
      </c>
      <c r="Z109" s="203">
        <v>97344147.459183589</v>
      </c>
      <c r="AA109" s="166">
        <v>11002456.427951464</v>
      </c>
      <c r="AB109" s="204">
        <f t="shared" si="23"/>
        <v>108346603.88713506</v>
      </c>
      <c r="AC109" s="247">
        <v>-1698135</v>
      </c>
      <c r="AD109" s="161">
        <v>25249553.047903009</v>
      </c>
      <c r="AE109" s="205">
        <f t="shared" si="24"/>
        <v>131898021.93503806</v>
      </c>
      <c r="AF109" s="166">
        <f t="shared" si="25"/>
        <v>2552.7990619926854</v>
      </c>
    </row>
    <row r="110" spans="1:32">
      <c r="A110" s="91">
        <v>286</v>
      </c>
      <c r="B110" s="86" t="s">
        <v>89</v>
      </c>
      <c r="C110" s="87">
        <v>80454</v>
      </c>
      <c r="D110" s="207">
        <v>-2214180</v>
      </c>
      <c r="E110" s="325">
        <f t="shared" si="19"/>
        <v>2493829</v>
      </c>
      <c r="F110" s="299">
        <v>-4301015</v>
      </c>
      <c r="G110" s="238">
        <v>-406994</v>
      </c>
      <c r="H110" s="166">
        <v>13395157</v>
      </c>
      <c r="I110" s="297">
        <v>11180977</v>
      </c>
      <c r="J110" s="326">
        <v>-7416131</v>
      </c>
      <c r="K110" s="528">
        <v>13075249.793361763</v>
      </c>
      <c r="L110" s="205">
        <f t="shared" si="20"/>
        <v>16840095.793361761</v>
      </c>
      <c r="M110" s="63">
        <f t="shared" si="21"/>
        <v>209.31334418875085</v>
      </c>
      <c r="N110" s="324">
        <v>8</v>
      </c>
      <c r="O110" s="189">
        <f t="shared" si="15"/>
        <v>-160989235.41085434</v>
      </c>
      <c r="P110" s="190">
        <f t="shared" si="22"/>
        <v>-0.90530192247069252</v>
      </c>
      <c r="Q110" s="189">
        <f t="shared" si="16"/>
        <v>-1981.05372448254</v>
      </c>
      <c r="R110" s="240"/>
      <c r="S110" s="62">
        <f t="shared" si="17"/>
        <v>-0.92138627253171668</v>
      </c>
      <c r="T110" s="62">
        <f t="shared" si="18"/>
        <v>-0.69482852635568904</v>
      </c>
      <c r="U110" s="84"/>
      <c r="V110" s="58"/>
      <c r="W110" s="91">
        <v>286</v>
      </c>
      <c r="X110" s="86" t="s">
        <v>89</v>
      </c>
      <c r="Y110" s="87">
        <v>81187</v>
      </c>
      <c r="Z110" s="203">
        <v>127043968.8932047</v>
      </c>
      <c r="AA110" s="166">
        <v>15182807.015760591</v>
      </c>
      <c r="AB110" s="204">
        <f t="shared" si="23"/>
        <v>142226775.90896529</v>
      </c>
      <c r="AC110" s="248">
        <v>-7243028</v>
      </c>
      <c r="AD110" s="161">
        <v>42845583.295250811</v>
      </c>
      <c r="AE110" s="205">
        <f t="shared" si="24"/>
        <v>177829331.20421609</v>
      </c>
      <c r="AF110" s="166">
        <f t="shared" si="25"/>
        <v>2190.3670686712908</v>
      </c>
    </row>
    <row r="111" spans="1:32">
      <c r="A111" s="91">
        <v>287</v>
      </c>
      <c r="B111" s="86" t="s">
        <v>302</v>
      </c>
      <c r="C111" s="87">
        <v>6380</v>
      </c>
      <c r="D111" s="207">
        <v>4027781</v>
      </c>
      <c r="E111" s="325">
        <f t="shared" si="19"/>
        <v>1348256</v>
      </c>
      <c r="F111" s="299">
        <v>1606930</v>
      </c>
      <c r="G111" s="238">
        <v>1072595</v>
      </c>
      <c r="H111" s="166">
        <v>2192390</v>
      </c>
      <c r="I111" s="297">
        <v>6220171</v>
      </c>
      <c r="J111" s="326">
        <v>1124651</v>
      </c>
      <c r="K111" s="528">
        <v>1442594.6279899105</v>
      </c>
      <c r="L111" s="205">
        <f t="shared" si="20"/>
        <v>8787416.6279899105</v>
      </c>
      <c r="M111" s="63">
        <f t="shared" si="21"/>
        <v>1377.3380294655033</v>
      </c>
      <c r="N111" s="324">
        <v>15</v>
      </c>
      <c r="O111" s="189">
        <f t="shared" si="15"/>
        <v>-14773181.526241146</v>
      </c>
      <c r="P111" s="190">
        <f t="shared" si="22"/>
        <v>-0.6270291369316594</v>
      </c>
      <c r="Q111" s="189">
        <f t="shared" si="16"/>
        <v>-2301.7060295961855</v>
      </c>
      <c r="R111" s="239"/>
      <c r="S111" s="62">
        <f t="shared" si="17"/>
        <v>-0.6699626536598825</v>
      </c>
      <c r="T111" s="62">
        <f t="shared" si="18"/>
        <v>-0.68790619753811955</v>
      </c>
      <c r="U111" s="84"/>
      <c r="V111" s="44"/>
      <c r="W111" s="91">
        <v>287</v>
      </c>
      <c r="X111" s="86" t="s">
        <v>302</v>
      </c>
      <c r="Y111" s="87">
        <v>6404</v>
      </c>
      <c r="Z111" s="203">
        <v>14893086.763440883</v>
      </c>
      <c r="AA111" s="166">
        <v>3953783.3528575613</v>
      </c>
      <c r="AB111" s="204">
        <f t="shared" si="23"/>
        <v>18846870.116298445</v>
      </c>
      <c r="AC111" s="247">
        <v>91417</v>
      </c>
      <c r="AD111" s="161">
        <v>4622311.0379326129</v>
      </c>
      <c r="AE111" s="205">
        <f t="shared" si="24"/>
        <v>23560598.154231057</v>
      </c>
      <c r="AF111" s="166">
        <f t="shared" si="25"/>
        <v>3679.044059061689</v>
      </c>
    </row>
    <row r="112" spans="1:32">
      <c r="A112" s="91">
        <v>288</v>
      </c>
      <c r="B112" s="86" t="s">
        <v>303</v>
      </c>
      <c r="C112" s="87">
        <v>6442</v>
      </c>
      <c r="D112" s="207">
        <v>3130252</v>
      </c>
      <c r="E112" s="325">
        <f t="shared" si="19"/>
        <v>4235420</v>
      </c>
      <c r="F112" s="299">
        <v>-483542</v>
      </c>
      <c r="G112" s="238">
        <v>-621626</v>
      </c>
      <c r="H112" s="166">
        <v>1905996</v>
      </c>
      <c r="I112" s="297">
        <v>5036248</v>
      </c>
      <c r="J112" s="326">
        <v>374921</v>
      </c>
      <c r="K112" s="528">
        <v>1335863.8451157999</v>
      </c>
      <c r="L112" s="205">
        <f t="shared" si="20"/>
        <v>6747032.8451157995</v>
      </c>
      <c r="M112" s="63">
        <f t="shared" si="21"/>
        <v>1047.3506434516919</v>
      </c>
      <c r="N112" s="324">
        <v>15</v>
      </c>
      <c r="O112" s="189">
        <f t="shared" si="15"/>
        <v>-12792275.304486632</v>
      </c>
      <c r="P112" s="190">
        <f t="shared" si="22"/>
        <v>-0.65469438357503551</v>
      </c>
      <c r="Q112" s="189">
        <f t="shared" si="16"/>
        <v>-1998.0527464489367</v>
      </c>
      <c r="R112" s="42"/>
      <c r="S112" s="62">
        <f t="shared" si="17"/>
        <v>-0.66760088222677805</v>
      </c>
      <c r="T112" s="62">
        <f t="shared" si="18"/>
        <v>-0.68851410562716153</v>
      </c>
      <c r="U112" s="84"/>
      <c r="V112" s="44"/>
      <c r="W112" s="91">
        <v>288</v>
      </c>
      <c r="X112" s="86" t="s">
        <v>303</v>
      </c>
      <c r="Y112" s="87">
        <v>6416</v>
      </c>
      <c r="Z112" s="203">
        <v>11436615.152335355</v>
      </c>
      <c r="AA112" s="166">
        <v>3714592.3290153053</v>
      </c>
      <c r="AB112" s="204">
        <f t="shared" si="23"/>
        <v>15151207.48135066</v>
      </c>
      <c r="AC112" s="248">
        <v>99419</v>
      </c>
      <c r="AD112" s="161">
        <v>4288681.6682517724</v>
      </c>
      <c r="AE112" s="205">
        <f t="shared" si="24"/>
        <v>19539308.149602432</v>
      </c>
      <c r="AF112" s="166">
        <f t="shared" si="25"/>
        <v>3045.4033899006286</v>
      </c>
    </row>
    <row r="113" spans="1:32">
      <c r="A113" s="91">
        <v>290</v>
      </c>
      <c r="B113" s="86" t="s">
        <v>90</v>
      </c>
      <c r="C113" s="87">
        <v>7928</v>
      </c>
      <c r="D113" s="207">
        <v>3655964</v>
      </c>
      <c r="E113" s="325">
        <f t="shared" si="19"/>
        <v>3168194</v>
      </c>
      <c r="F113" s="299">
        <v>-65083</v>
      </c>
      <c r="G113" s="238">
        <v>552853</v>
      </c>
      <c r="H113" s="166">
        <v>2395833</v>
      </c>
      <c r="I113" s="297">
        <v>6051797</v>
      </c>
      <c r="J113" s="326">
        <v>-548572</v>
      </c>
      <c r="K113" s="528">
        <v>1696306.0079607312</v>
      </c>
      <c r="L113" s="205">
        <f t="shared" si="20"/>
        <v>7199531.0079607312</v>
      </c>
      <c r="M113" s="63">
        <f t="shared" si="21"/>
        <v>908.11440564590453</v>
      </c>
      <c r="N113" s="324">
        <v>18</v>
      </c>
      <c r="O113" s="189">
        <f t="shared" si="15"/>
        <v>-28977851.306823142</v>
      </c>
      <c r="P113" s="190">
        <f t="shared" si="22"/>
        <v>-0.80099358916251262</v>
      </c>
      <c r="Q113" s="189">
        <f t="shared" si="16"/>
        <v>-3590.4409679904884</v>
      </c>
      <c r="R113" s="42"/>
      <c r="S113" s="62">
        <f t="shared" si="17"/>
        <v>-0.80650325350652063</v>
      </c>
      <c r="T113" s="62">
        <f t="shared" si="18"/>
        <v>-0.69054505036323899</v>
      </c>
      <c r="U113" s="84"/>
      <c r="V113" s="44"/>
      <c r="W113" s="91">
        <v>290</v>
      </c>
      <c r="X113" s="86" t="s">
        <v>90</v>
      </c>
      <c r="Y113" s="87">
        <v>8042</v>
      </c>
      <c r="Z113" s="203">
        <v>25303257.570408113</v>
      </c>
      <c r="AA113" s="166">
        <v>5972704.9957321892</v>
      </c>
      <c r="AB113" s="204">
        <f t="shared" si="23"/>
        <v>31275962.566140302</v>
      </c>
      <c r="AC113" s="247">
        <v>-580173</v>
      </c>
      <c r="AD113" s="161">
        <v>5481592.7486435724</v>
      </c>
      <c r="AE113" s="205">
        <f t="shared" si="24"/>
        <v>36177382.314783871</v>
      </c>
      <c r="AF113" s="166">
        <f t="shared" si="25"/>
        <v>4498.5553736363927</v>
      </c>
    </row>
    <row r="114" spans="1:32">
      <c r="A114" s="91">
        <v>291</v>
      </c>
      <c r="B114" s="86" t="s">
        <v>304</v>
      </c>
      <c r="C114" s="87">
        <v>2158</v>
      </c>
      <c r="D114" s="207">
        <v>1778020</v>
      </c>
      <c r="E114" s="325">
        <f t="shared" si="19"/>
        <v>-87941</v>
      </c>
      <c r="F114" s="299">
        <v>962216</v>
      </c>
      <c r="G114" s="238">
        <v>903745</v>
      </c>
      <c r="H114" s="166">
        <v>19146</v>
      </c>
      <c r="I114" s="297">
        <v>1797166</v>
      </c>
      <c r="J114" s="326">
        <v>-92124</v>
      </c>
      <c r="K114" s="528">
        <v>449064.00983901828</v>
      </c>
      <c r="L114" s="205">
        <f t="shared" si="20"/>
        <v>2154106.0098390183</v>
      </c>
      <c r="M114" s="63">
        <f t="shared" si="21"/>
        <v>998.19555599583794</v>
      </c>
      <c r="N114" s="324">
        <v>6</v>
      </c>
      <c r="O114" s="189">
        <f t="shared" si="15"/>
        <v>-7158724.1228190791</v>
      </c>
      <c r="P114" s="190">
        <f t="shared" si="22"/>
        <v>-0.76869480285213931</v>
      </c>
      <c r="Q114" s="189">
        <f t="shared" si="16"/>
        <v>-3311.3047367658919</v>
      </c>
      <c r="R114" s="42"/>
      <c r="S114" s="62">
        <f t="shared" si="17"/>
        <v>-0.7734038462414573</v>
      </c>
      <c r="T114" s="62">
        <f t="shared" si="18"/>
        <v>-0.6961304379229637</v>
      </c>
      <c r="U114" s="84"/>
      <c r="V114" s="44"/>
      <c r="W114" s="91">
        <v>291</v>
      </c>
      <c r="X114" s="86" t="s">
        <v>304</v>
      </c>
      <c r="Y114" s="87">
        <v>2161</v>
      </c>
      <c r="Z114" s="203">
        <v>6506225.6184627386</v>
      </c>
      <c r="AA114" s="166">
        <v>1424915.1806658802</v>
      </c>
      <c r="AB114" s="204">
        <f t="shared" si="23"/>
        <v>7931140.799128619</v>
      </c>
      <c r="AC114" s="248">
        <v>-96129</v>
      </c>
      <c r="AD114" s="161">
        <v>1477818.3335294786</v>
      </c>
      <c r="AE114" s="205">
        <f t="shared" si="24"/>
        <v>9312830.1326580979</v>
      </c>
      <c r="AF114" s="166">
        <f t="shared" si="25"/>
        <v>4309.5002927617297</v>
      </c>
    </row>
    <row r="115" spans="1:32">
      <c r="A115" s="91">
        <v>297</v>
      </c>
      <c r="B115" s="86" t="s">
        <v>91</v>
      </c>
      <c r="C115" s="87">
        <v>121543</v>
      </c>
      <c r="D115" s="207">
        <v>-4050780</v>
      </c>
      <c r="E115" s="325">
        <f t="shared" si="19"/>
        <v>12689856</v>
      </c>
      <c r="F115" s="299">
        <v>-11805263</v>
      </c>
      <c r="G115" s="238">
        <v>-4935373</v>
      </c>
      <c r="H115" s="166">
        <v>25752761</v>
      </c>
      <c r="I115" s="297">
        <v>21701981</v>
      </c>
      <c r="J115" s="326">
        <v>-1768839</v>
      </c>
      <c r="K115" s="528">
        <v>19198097.359689422</v>
      </c>
      <c r="L115" s="205">
        <f t="shared" si="20"/>
        <v>39131239.359689422</v>
      </c>
      <c r="M115" s="63">
        <f t="shared" si="21"/>
        <v>321.95387113769959</v>
      </c>
      <c r="N115" s="324">
        <v>11</v>
      </c>
      <c r="O115" s="189">
        <f t="shared" si="15"/>
        <v>-205637355.77052692</v>
      </c>
      <c r="P115" s="190">
        <f t="shared" si="22"/>
        <v>-0.84012965658902572</v>
      </c>
      <c r="Q115" s="189">
        <f t="shared" si="16"/>
        <v>-1714.2211153876838</v>
      </c>
      <c r="R115" s="42"/>
      <c r="S115" s="62">
        <f t="shared" si="17"/>
        <v>-0.88216694107852422</v>
      </c>
      <c r="T115" s="62">
        <f t="shared" si="18"/>
        <v>-0.69124639544560162</v>
      </c>
      <c r="U115" s="84"/>
      <c r="V115" s="44"/>
      <c r="W115" s="91">
        <v>297</v>
      </c>
      <c r="X115" s="86" t="s">
        <v>91</v>
      </c>
      <c r="Y115" s="87">
        <v>120210</v>
      </c>
      <c r="Z115" s="203">
        <v>147543530.5657762</v>
      </c>
      <c r="AA115" s="166">
        <v>36632126.067751825</v>
      </c>
      <c r="AB115" s="204">
        <f t="shared" si="23"/>
        <v>184175656.63352802</v>
      </c>
      <c r="AC115" s="247">
        <v>-1586408</v>
      </c>
      <c r="AD115" s="161">
        <v>62179346.496688314</v>
      </c>
      <c r="AE115" s="205">
        <f t="shared" si="24"/>
        <v>244768595.13021633</v>
      </c>
      <c r="AF115" s="166">
        <f t="shared" si="25"/>
        <v>2036.1749865253832</v>
      </c>
    </row>
    <row r="116" spans="1:32">
      <c r="A116" s="91">
        <v>300</v>
      </c>
      <c r="B116" s="86" t="s">
        <v>92</v>
      </c>
      <c r="C116" s="87">
        <v>3528</v>
      </c>
      <c r="D116" s="207">
        <v>2739068</v>
      </c>
      <c r="E116" s="325">
        <f t="shared" si="19"/>
        <v>684429</v>
      </c>
      <c r="F116" s="299">
        <v>1325560</v>
      </c>
      <c r="G116" s="237">
        <v>729079</v>
      </c>
      <c r="H116" s="166">
        <v>1819193</v>
      </c>
      <c r="I116" s="297">
        <v>4558261</v>
      </c>
      <c r="J116" s="326">
        <v>1179102</v>
      </c>
      <c r="K116" s="528">
        <v>777950.74050796952</v>
      </c>
      <c r="L116" s="205">
        <f t="shared" si="20"/>
        <v>6515313.7405079696</v>
      </c>
      <c r="M116" s="63">
        <f t="shared" si="21"/>
        <v>1846.7442575135967</v>
      </c>
      <c r="N116" s="324">
        <v>14</v>
      </c>
      <c r="O116" s="189">
        <f t="shared" si="15"/>
        <v>-9439865.3017599843</v>
      </c>
      <c r="P116" s="190">
        <f t="shared" si="22"/>
        <v>-0.59164897346198331</v>
      </c>
      <c r="Q116" s="189">
        <f t="shared" si="16"/>
        <v>-2668.0206101343811</v>
      </c>
      <c r="R116" s="42"/>
      <c r="S116" s="62">
        <f t="shared" si="17"/>
        <v>-0.63529419264479026</v>
      </c>
      <c r="T116" s="62">
        <f t="shared" si="18"/>
        <v>-0.68832824624303524</v>
      </c>
      <c r="U116" s="84"/>
      <c r="V116" s="44"/>
      <c r="W116" s="91">
        <v>300</v>
      </c>
      <c r="X116" s="86" t="s">
        <v>92</v>
      </c>
      <c r="Y116" s="87">
        <v>3534</v>
      </c>
      <c r="Z116" s="203">
        <v>9132182.3198397085</v>
      </c>
      <c r="AA116" s="166">
        <v>3366277.8309755628</v>
      </c>
      <c r="AB116" s="204">
        <f t="shared" si="23"/>
        <v>12498460.150815271</v>
      </c>
      <c r="AC116" s="248">
        <v>960661</v>
      </c>
      <c r="AD116" s="161">
        <v>2496057.8914526836</v>
      </c>
      <c r="AE116" s="205">
        <f t="shared" si="24"/>
        <v>15955179.042267954</v>
      </c>
      <c r="AF116" s="166">
        <f t="shared" si="25"/>
        <v>4514.7648676479776</v>
      </c>
    </row>
    <row r="117" spans="1:32">
      <c r="A117" s="91">
        <v>301</v>
      </c>
      <c r="B117" s="86" t="s">
        <v>93</v>
      </c>
      <c r="C117" s="87">
        <v>20197</v>
      </c>
      <c r="D117" s="207">
        <v>2814049</v>
      </c>
      <c r="E117" s="325">
        <f t="shared" si="19"/>
        <v>3154266</v>
      </c>
      <c r="F117" s="299">
        <v>463552</v>
      </c>
      <c r="G117" s="238">
        <v>-803769</v>
      </c>
      <c r="H117" s="166">
        <v>10993484</v>
      </c>
      <c r="I117" s="297">
        <v>13807533</v>
      </c>
      <c r="J117" s="326">
        <v>-2562167</v>
      </c>
      <c r="K117" s="528">
        <v>4466289.7991133537</v>
      </c>
      <c r="L117" s="205">
        <f t="shared" si="20"/>
        <v>15711655.799113354</v>
      </c>
      <c r="M117" s="63">
        <f t="shared" si="21"/>
        <v>777.9202752445093</v>
      </c>
      <c r="N117" s="324">
        <v>14</v>
      </c>
      <c r="O117" s="189">
        <f t="shared" si="15"/>
        <v>-56771993.621565945</v>
      </c>
      <c r="P117" s="190">
        <f t="shared" si="22"/>
        <v>-0.78323862105884967</v>
      </c>
      <c r="Q117" s="189">
        <f t="shared" si="16"/>
        <v>-2765.4728329232312</v>
      </c>
      <c r="R117" s="42"/>
      <c r="S117" s="62">
        <f t="shared" si="17"/>
        <v>-0.77336622769141772</v>
      </c>
      <c r="T117" s="62">
        <f t="shared" si="18"/>
        <v>-0.68388292953273011</v>
      </c>
      <c r="U117" s="84"/>
      <c r="V117" s="44"/>
      <c r="W117" s="91">
        <v>301</v>
      </c>
      <c r="X117" s="86" t="s">
        <v>93</v>
      </c>
      <c r="Y117" s="87">
        <v>20456</v>
      </c>
      <c r="Z117" s="203">
        <v>42187574.415954791</v>
      </c>
      <c r="AA117" s="166">
        <v>18736853.833864056</v>
      </c>
      <c r="AB117" s="204">
        <f t="shared" si="23"/>
        <v>60924428.249818847</v>
      </c>
      <c r="AC117" s="247">
        <v>-2569373</v>
      </c>
      <c r="AD117" s="161">
        <v>14128594.170860456</v>
      </c>
      <c r="AE117" s="205">
        <f t="shared" si="24"/>
        <v>72483649.420679301</v>
      </c>
      <c r="AF117" s="166">
        <f t="shared" si="25"/>
        <v>3543.3931081677406</v>
      </c>
    </row>
    <row r="118" spans="1:32">
      <c r="A118" s="91">
        <v>304</v>
      </c>
      <c r="B118" s="86" t="s">
        <v>305</v>
      </c>
      <c r="C118" s="87">
        <v>971</v>
      </c>
      <c r="D118" s="207">
        <v>-247273</v>
      </c>
      <c r="E118" s="325">
        <f t="shared" si="19"/>
        <v>214610</v>
      </c>
      <c r="F118" s="299">
        <v>-369579</v>
      </c>
      <c r="G118" s="237">
        <v>-92304</v>
      </c>
      <c r="H118" s="166">
        <v>-68170</v>
      </c>
      <c r="I118" s="297">
        <v>-315443</v>
      </c>
      <c r="J118" s="326">
        <v>-222812</v>
      </c>
      <c r="K118" s="528">
        <v>180430.88589154335</v>
      </c>
      <c r="L118" s="205">
        <f t="shared" si="20"/>
        <v>-357824.11410845665</v>
      </c>
      <c r="M118" s="63">
        <f t="shared" si="21"/>
        <v>-368.51093111066598</v>
      </c>
      <c r="N118" s="324">
        <v>2</v>
      </c>
      <c r="O118" s="189">
        <f t="shared" si="15"/>
        <v>-2730878.187760009</v>
      </c>
      <c r="P118" s="190">
        <f t="shared" si="22"/>
        <v>-1.150786329768648</v>
      </c>
      <c r="Q118" s="189">
        <f t="shared" si="16"/>
        <v>-2835.303107463631</v>
      </c>
      <c r="R118" s="42"/>
      <c r="S118" s="62">
        <f t="shared" si="17"/>
        <v>-1.1604601408338675</v>
      </c>
      <c r="T118" s="62">
        <f t="shared" si="18"/>
        <v>-0.69696867549255181</v>
      </c>
      <c r="U118" s="84"/>
      <c r="V118" s="44"/>
      <c r="W118" s="91">
        <v>304</v>
      </c>
      <c r="X118" s="86" t="s">
        <v>305</v>
      </c>
      <c r="Y118" s="87">
        <v>962</v>
      </c>
      <c r="Z118" s="203">
        <v>1800248.4256953408</v>
      </c>
      <c r="AA118" s="166">
        <v>165616.73159997803</v>
      </c>
      <c r="AB118" s="204">
        <f t="shared" si="23"/>
        <v>1965865.1572953188</v>
      </c>
      <c r="AC118" s="248">
        <v>-188231</v>
      </c>
      <c r="AD118" s="161">
        <v>595419.91635623318</v>
      </c>
      <c r="AE118" s="205">
        <f t="shared" si="24"/>
        <v>2373054.0736515522</v>
      </c>
      <c r="AF118" s="166">
        <f t="shared" si="25"/>
        <v>2466.7921763529648</v>
      </c>
    </row>
    <row r="119" spans="1:32">
      <c r="A119" s="91">
        <v>305</v>
      </c>
      <c r="B119" s="86" t="s">
        <v>94</v>
      </c>
      <c r="C119" s="87">
        <v>15165</v>
      </c>
      <c r="D119" s="207">
        <v>10828789</v>
      </c>
      <c r="E119" s="325">
        <f t="shared" si="19"/>
        <v>6507320</v>
      </c>
      <c r="F119" s="299">
        <v>1936548</v>
      </c>
      <c r="G119" s="238">
        <v>2384921</v>
      </c>
      <c r="H119" s="166">
        <v>4277388</v>
      </c>
      <c r="I119" s="297">
        <v>15106177</v>
      </c>
      <c r="J119" s="326">
        <v>-717416</v>
      </c>
      <c r="K119" s="528">
        <v>2761083.9066240275</v>
      </c>
      <c r="L119" s="205">
        <f t="shared" si="20"/>
        <v>17149844.906624027</v>
      </c>
      <c r="M119" s="63">
        <f t="shared" si="21"/>
        <v>1130.883277720015</v>
      </c>
      <c r="N119" s="324">
        <v>17</v>
      </c>
      <c r="O119" s="189">
        <f t="shared" si="15"/>
        <v>-37195177.225780591</v>
      </c>
      <c r="P119" s="190">
        <f t="shared" si="22"/>
        <v>-0.68442657241282101</v>
      </c>
      <c r="Q119" s="189">
        <f t="shared" si="16"/>
        <v>-2441.3918903865133</v>
      </c>
      <c r="R119" s="42"/>
      <c r="S119" s="62">
        <f t="shared" si="17"/>
        <v>-0.67158808223458655</v>
      </c>
      <c r="T119" s="62">
        <f t="shared" si="18"/>
        <v>-0.6963356302999042</v>
      </c>
      <c r="U119" s="84"/>
      <c r="V119" s="44"/>
      <c r="W119" s="91">
        <v>305</v>
      </c>
      <c r="X119" s="86" t="s">
        <v>94</v>
      </c>
      <c r="Y119" s="87">
        <v>15213</v>
      </c>
      <c r="Z119" s="203">
        <v>35088364.20662871</v>
      </c>
      <c r="AA119" s="166">
        <v>10909287.470526412</v>
      </c>
      <c r="AB119" s="204">
        <f t="shared" si="23"/>
        <v>45997651.677155122</v>
      </c>
      <c r="AC119" s="247">
        <v>-745181</v>
      </c>
      <c r="AD119" s="161">
        <v>9092551.4552494977</v>
      </c>
      <c r="AE119" s="205">
        <f t="shared" si="24"/>
        <v>54345022.132404618</v>
      </c>
      <c r="AF119" s="166">
        <f t="shared" si="25"/>
        <v>3572.2751681065283</v>
      </c>
    </row>
    <row r="120" spans="1:32">
      <c r="A120" s="91">
        <v>309</v>
      </c>
      <c r="B120" s="86" t="s">
        <v>95</v>
      </c>
      <c r="C120" s="87">
        <v>6506</v>
      </c>
      <c r="D120" s="207">
        <v>-227569</v>
      </c>
      <c r="E120" s="325">
        <f t="shared" si="19"/>
        <v>826651</v>
      </c>
      <c r="F120" s="299">
        <v>-532927</v>
      </c>
      <c r="G120" s="238">
        <v>-521293</v>
      </c>
      <c r="H120" s="166">
        <v>3787109</v>
      </c>
      <c r="I120" s="297">
        <v>3559540</v>
      </c>
      <c r="J120" s="326">
        <v>-396082</v>
      </c>
      <c r="K120" s="528">
        <v>1250746.4678319863</v>
      </c>
      <c r="L120" s="205">
        <f t="shared" si="20"/>
        <v>4414204.467831986</v>
      </c>
      <c r="M120" s="63">
        <f t="shared" si="21"/>
        <v>678.48208850783681</v>
      </c>
      <c r="N120" s="324">
        <v>12</v>
      </c>
      <c r="O120" s="189">
        <f t="shared" si="15"/>
        <v>-19869325.751974069</v>
      </c>
      <c r="P120" s="190">
        <f t="shared" si="22"/>
        <v>-0.81822229190417772</v>
      </c>
      <c r="Q120" s="189">
        <f t="shared" si="16"/>
        <v>-3027.7954175675677</v>
      </c>
      <c r="R120" s="42"/>
      <c r="S120" s="62">
        <f t="shared" si="17"/>
        <v>-0.82821071457591944</v>
      </c>
      <c r="T120" s="62">
        <f t="shared" si="18"/>
        <v>-0.69611407097343347</v>
      </c>
      <c r="U120" s="84"/>
      <c r="V120" s="44"/>
      <c r="W120" s="91">
        <v>309</v>
      </c>
      <c r="X120" s="86" t="s">
        <v>95</v>
      </c>
      <c r="Y120" s="87">
        <v>6552</v>
      </c>
      <c r="Z120" s="203">
        <v>14198915.469045386</v>
      </c>
      <c r="AA120" s="166">
        <v>6521468.7575545823</v>
      </c>
      <c r="AB120" s="204">
        <f t="shared" si="23"/>
        <v>20720384.226599969</v>
      </c>
      <c r="AC120" s="248">
        <v>-552696</v>
      </c>
      <c r="AD120" s="161">
        <v>4115841.9932060847</v>
      </c>
      <c r="AE120" s="205">
        <f t="shared" si="24"/>
        <v>24283530.219806053</v>
      </c>
      <c r="AF120" s="166">
        <f t="shared" si="25"/>
        <v>3706.2775060754047</v>
      </c>
    </row>
    <row r="121" spans="1:32">
      <c r="A121" s="91">
        <v>312</v>
      </c>
      <c r="B121" s="86" t="s">
        <v>96</v>
      </c>
      <c r="C121" s="87">
        <v>1232</v>
      </c>
      <c r="D121" s="207">
        <v>676288</v>
      </c>
      <c r="E121" s="325">
        <f t="shared" si="19"/>
        <v>652463</v>
      </c>
      <c r="F121" s="299">
        <v>61286</v>
      </c>
      <c r="G121" s="238">
        <v>-37461</v>
      </c>
      <c r="H121" s="166">
        <v>63056</v>
      </c>
      <c r="I121" s="297">
        <v>739344</v>
      </c>
      <c r="J121" s="326">
        <v>-316661</v>
      </c>
      <c r="K121" s="528">
        <v>292553.94335623615</v>
      </c>
      <c r="L121" s="205">
        <f t="shared" si="20"/>
        <v>715236.94335623621</v>
      </c>
      <c r="M121" s="63">
        <f t="shared" si="21"/>
        <v>580.54946700993196</v>
      </c>
      <c r="N121" s="324">
        <v>13</v>
      </c>
      <c r="O121" s="189">
        <f t="shared" si="15"/>
        <v>-4335384.1839508275</v>
      </c>
      <c r="P121" s="190">
        <f t="shared" si="22"/>
        <v>-0.8583863399514996</v>
      </c>
      <c r="Q121" s="189">
        <f t="shared" si="16"/>
        <v>-3340.7402281042482</v>
      </c>
      <c r="R121" s="42"/>
      <c r="S121" s="62">
        <f t="shared" si="17"/>
        <v>-0.83170875087745877</v>
      </c>
      <c r="T121" s="62">
        <f t="shared" si="18"/>
        <v>-0.68917225079846156</v>
      </c>
      <c r="U121" s="84"/>
      <c r="V121" s="44"/>
      <c r="W121" s="91">
        <v>312</v>
      </c>
      <c r="X121" s="86" t="s">
        <v>96</v>
      </c>
      <c r="Y121" s="87">
        <v>1288</v>
      </c>
      <c r="Z121" s="203">
        <v>3357706.6294849073</v>
      </c>
      <c r="AA121" s="166">
        <v>1035534.2778996892</v>
      </c>
      <c r="AB121" s="204">
        <f t="shared" si="23"/>
        <v>4393240.9073845968</v>
      </c>
      <c r="AC121" s="247">
        <v>-283829</v>
      </c>
      <c r="AD121" s="161">
        <v>941209.21992246679</v>
      </c>
      <c r="AE121" s="205">
        <f t="shared" si="24"/>
        <v>5050621.1273070639</v>
      </c>
      <c r="AF121" s="166">
        <f t="shared" si="25"/>
        <v>3921.2896951141802</v>
      </c>
    </row>
    <row r="122" spans="1:32">
      <c r="A122" s="91">
        <v>316</v>
      </c>
      <c r="B122" s="86" t="s">
        <v>97</v>
      </c>
      <c r="C122" s="87">
        <v>4245</v>
      </c>
      <c r="D122" s="207">
        <v>-154002</v>
      </c>
      <c r="E122" s="325">
        <f t="shared" si="19"/>
        <v>109717</v>
      </c>
      <c r="F122" s="299">
        <v>-110789</v>
      </c>
      <c r="G122" s="238">
        <v>-152930</v>
      </c>
      <c r="H122" s="166">
        <v>1836400</v>
      </c>
      <c r="I122" s="297">
        <v>1682398</v>
      </c>
      <c r="J122" s="326">
        <v>-1094449</v>
      </c>
      <c r="K122" s="528">
        <v>826735.03650535177</v>
      </c>
      <c r="L122" s="205">
        <f t="shared" si="20"/>
        <v>1414684.0365053518</v>
      </c>
      <c r="M122" s="63">
        <f t="shared" si="21"/>
        <v>333.2589014146883</v>
      </c>
      <c r="N122" s="324">
        <v>7</v>
      </c>
      <c r="O122" s="189">
        <f t="shared" si="15"/>
        <v>-7912809.9599532308</v>
      </c>
      <c r="P122" s="190">
        <f t="shared" si="22"/>
        <v>-0.84833182020353248</v>
      </c>
      <c r="Q122" s="189">
        <f t="shared" si="16"/>
        <v>-1822.8885781180397</v>
      </c>
      <c r="R122" s="42"/>
      <c r="S122" s="62">
        <f t="shared" si="17"/>
        <v>-0.78117840188153265</v>
      </c>
      <c r="T122" s="62">
        <f t="shared" si="18"/>
        <v>-0.69832860561944188</v>
      </c>
      <c r="U122" s="84"/>
      <c r="V122" s="44"/>
      <c r="W122" s="91">
        <v>316</v>
      </c>
      <c r="X122" s="86" t="s">
        <v>97</v>
      </c>
      <c r="Y122" s="87">
        <v>4326</v>
      </c>
      <c r="Z122" s="203">
        <v>4989304.3848548383</v>
      </c>
      <c r="AA122" s="166">
        <v>2699141.4288402544</v>
      </c>
      <c r="AB122" s="204">
        <f t="shared" si="23"/>
        <v>7688445.8136950927</v>
      </c>
      <c r="AC122" s="248">
        <v>-1101467</v>
      </c>
      <c r="AD122" s="161">
        <v>2740515.182763489</v>
      </c>
      <c r="AE122" s="205">
        <f t="shared" si="24"/>
        <v>9327493.9964585826</v>
      </c>
      <c r="AF122" s="166">
        <f t="shared" si="25"/>
        <v>2156.1474795327281</v>
      </c>
    </row>
    <row r="123" spans="1:32">
      <c r="A123" s="91">
        <v>317</v>
      </c>
      <c r="B123" s="86" t="s">
        <v>98</v>
      </c>
      <c r="C123" s="87">
        <v>2533</v>
      </c>
      <c r="D123" s="207">
        <v>3113379</v>
      </c>
      <c r="E123" s="325">
        <f t="shared" si="19"/>
        <v>1828404</v>
      </c>
      <c r="F123" s="299">
        <v>848028</v>
      </c>
      <c r="G123" s="238">
        <v>436947</v>
      </c>
      <c r="H123" s="166">
        <v>1442924</v>
      </c>
      <c r="I123" s="297">
        <v>4556303</v>
      </c>
      <c r="J123" s="326">
        <v>81265</v>
      </c>
      <c r="K123" s="528">
        <v>594698.73847422237</v>
      </c>
      <c r="L123" s="205">
        <f t="shared" si="20"/>
        <v>5232266.7384742219</v>
      </c>
      <c r="M123" s="63">
        <f t="shared" si="21"/>
        <v>2065.6402441666883</v>
      </c>
      <c r="N123" s="324">
        <v>17</v>
      </c>
      <c r="O123" s="189">
        <f t="shared" si="15"/>
        <v>-7232829.4477734715</v>
      </c>
      <c r="P123" s="190">
        <f t="shared" si="22"/>
        <v>-0.58024658131023488</v>
      </c>
      <c r="Q123" s="189">
        <f t="shared" si="16"/>
        <v>-2845.745172006556</v>
      </c>
      <c r="R123" s="42"/>
      <c r="S123" s="62">
        <f t="shared" si="17"/>
        <v>-0.56710670413081798</v>
      </c>
      <c r="T123" s="62">
        <f t="shared" si="18"/>
        <v>-0.68528742361114192</v>
      </c>
      <c r="U123" s="84"/>
      <c r="V123" s="44"/>
      <c r="W123" s="91">
        <v>317</v>
      </c>
      <c r="X123" s="86" t="s">
        <v>98</v>
      </c>
      <c r="Y123" s="87">
        <v>2538</v>
      </c>
      <c r="Z123" s="203">
        <v>7381481.8101846594</v>
      </c>
      <c r="AA123" s="166">
        <v>3143751.6445207461</v>
      </c>
      <c r="AB123" s="204">
        <f t="shared" si="23"/>
        <v>10525233.454705406</v>
      </c>
      <c r="AC123" s="247">
        <v>50206</v>
      </c>
      <c r="AD123" s="161">
        <v>1889656.7315422881</v>
      </c>
      <c r="AE123" s="205">
        <f t="shared" si="24"/>
        <v>12465096.186247693</v>
      </c>
      <c r="AF123" s="166">
        <f t="shared" si="25"/>
        <v>4911.3854161732443</v>
      </c>
    </row>
    <row r="124" spans="1:32">
      <c r="A124" s="91">
        <v>320</v>
      </c>
      <c r="B124" s="86" t="s">
        <v>99</v>
      </c>
      <c r="C124" s="87">
        <v>7105</v>
      </c>
      <c r="D124" s="207">
        <v>4026423</v>
      </c>
      <c r="E124" s="325">
        <f t="shared" si="19"/>
        <v>1424882</v>
      </c>
      <c r="F124" s="299">
        <v>1216369</v>
      </c>
      <c r="G124" s="238">
        <v>1385172</v>
      </c>
      <c r="H124" s="166">
        <v>2612167</v>
      </c>
      <c r="I124" s="297">
        <v>6638590</v>
      </c>
      <c r="J124" s="326">
        <v>-342711</v>
      </c>
      <c r="K124" s="528">
        <v>1333239.8237081533</v>
      </c>
      <c r="L124" s="205">
        <f t="shared" si="20"/>
        <v>7629118.8237081533</v>
      </c>
      <c r="M124" s="63">
        <f t="shared" si="21"/>
        <v>1073.7676036183186</v>
      </c>
      <c r="N124" s="324">
        <v>19</v>
      </c>
      <c r="O124" s="189">
        <f t="shared" si="15"/>
        <v>-22625207.67594026</v>
      </c>
      <c r="P124" s="190">
        <f t="shared" si="22"/>
        <v>-0.74783379085312596</v>
      </c>
      <c r="Q124" s="189">
        <f t="shared" si="16"/>
        <v>-3133.4812490653712</v>
      </c>
      <c r="R124" s="42"/>
      <c r="S124" s="62">
        <f t="shared" si="17"/>
        <v>-0.74658051794792279</v>
      </c>
      <c r="T124" s="62">
        <f t="shared" si="18"/>
        <v>-0.69449624871431848</v>
      </c>
      <c r="U124" s="84"/>
      <c r="V124" s="44"/>
      <c r="W124" s="91">
        <v>320</v>
      </c>
      <c r="X124" s="86" t="s">
        <v>99</v>
      </c>
      <c r="Y124" s="87">
        <v>7191</v>
      </c>
      <c r="Z124" s="203">
        <v>21664770.424457267</v>
      </c>
      <c r="AA124" s="166">
        <v>4531281.8531485433</v>
      </c>
      <c r="AB124" s="204">
        <f t="shared" si="23"/>
        <v>26196052.277605809</v>
      </c>
      <c r="AC124" s="248">
        <v>-305796</v>
      </c>
      <c r="AD124" s="161">
        <v>4364070.2220426062</v>
      </c>
      <c r="AE124" s="205">
        <f t="shared" si="24"/>
        <v>30254326.499648415</v>
      </c>
      <c r="AF124" s="166">
        <f t="shared" si="25"/>
        <v>4207.2488526836896</v>
      </c>
    </row>
    <row r="125" spans="1:32">
      <c r="A125" s="91">
        <v>322</v>
      </c>
      <c r="B125" s="86" t="s">
        <v>306</v>
      </c>
      <c r="C125" s="87">
        <v>6614</v>
      </c>
      <c r="D125" s="207">
        <v>7194017</v>
      </c>
      <c r="E125" s="325">
        <f t="shared" si="19"/>
        <v>4713484</v>
      </c>
      <c r="F125" s="299">
        <v>1247601</v>
      </c>
      <c r="G125" s="238">
        <v>1232932</v>
      </c>
      <c r="H125" s="166">
        <v>1998390</v>
      </c>
      <c r="I125" s="297">
        <v>9192407</v>
      </c>
      <c r="J125" s="326">
        <v>-516001</v>
      </c>
      <c r="K125" s="528">
        <v>1276403.4791246401</v>
      </c>
      <c r="L125" s="205">
        <f t="shared" si="20"/>
        <v>9952809.4791246392</v>
      </c>
      <c r="M125" s="63">
        <f t="shared" si="21"/>
        <v>1504.8094162571272</v>
      </c>
      <c r="N125" s="324">
        <v>2</v>
      </c>
      <c r="O125" s="189">
        <f t="shared" si="15"/>
        <v>-15168038.001892209</v>
      </c>
      <c r="P125" s="190">
        <f t="shared" si="22"/>
        <v>-0.60380279818801053</v>
      </c>
      <c r="Q125" s="189">
        <f t="shared" si="16"/>
        <v>-2296.1964062601746</v>
      </c>
      <c r="R125" s="42"/>
      <c r="S125" s="62">
        <f t="shared" si="17"/>
        <v>-0.57272624038645237</v>
      </c>
      <c r="T125" s="62">
        <f t="shared" si="18"/>
        <v>-0.68879679983223896</v>
      </c>
      <c r="U125" s="84"/>
      <c r="V125" s="44"/>
      <c r="W125" s="91">
        <v>322</v>
      </c>
      <c r="X125" s="86" t="s">
        <v>306</v>
      </c>
      <c r="Y125" s="87">
        <v>6609</v>
      </c>
      <c r="Z125" s="203">
        <v>16312522.472179011</v>
      </c>
      <c r="AA125" s="166">
        <v>5201569.5898146164</v>
      </c>
      <c r="AB125" s="204">
        <f t="shared" si="23"/>
        <v>21514092.061993629</v>
      </c>
      <c r="AC125" s="247">
        <v>-494756</v>
      </c>
      <c r="AD125" s="161">
        <v>4101511.4190232181</v>
      </c>
      <c r="AE125" s="205">
        <f t="shared" si="24"/>
        <v>25120847.481016848</v>
      </c>
      <c r="AF125" s="166">
        <f t="shared" si="25"/>
        <v>3801.005822517302</v>
      </c>
    </row>
    <row r="126" spans="1:32">
      <c r="A126" s="91">
        <v>398</v>
      </c>
      <c r="B126" s="86" t="s">
        <v>307</v>
      </c>
      <c r="C126" s="87">
        <v>120027</v>
      </c>
      <c r="D126" s="207">
        <v>51302459</v>
      </c>
      <c r="E126" s="325">
        <f t="shared" si="19"/>
        <v>19681656</v>
      </c>
      <c r="F126" s="299">
        <v>12854457</v>
      </c>
      <c r="G126" s="238">
        <v>18766346</v>
      </c>
      <c r="H126" s="166">
        <v>24612317</v>
      </c>
      <c r="I126" s="297">
        <v>75914776</v>
      </c>
      <c r="J126" s="326">
        <v>-4077446</v>
      </c>
      <c r="K126" s="528">
        <v>18168313.588099688</v>
      </c>
      <c r="L126" s="205">
        <f t="shared" si="20"/>
        <v>90005643.588099688</v>
      </c>
      <c r="M126" s="63">
        <f t="shared" si="21"/>
        <v>749.8783072816924</v>
      </c>
      <c r="N126" s="324">
        <v>7</v>
      </c>
      <c r="O126" s="189">
        <f t="shared" si="15"/>
        <v>-155727409.51094323</v>
      </c>
      <c r="P126" s="190">
        <f t="shared" si="22"/>
        <v>-0.63372593774829777</v>
      </c>
      <c r="Q126" s="189">
        <f t="shared" si="16"/>
        <v>-1298.170208345749</v>
      </c>
      <c r="R126" s="42"/>
      <c r="S126" s="62">
        <f t="shared" si="17"/>
        <v>-0.6014288531453873</v>
      </c>
      <c r="T126" s="62">
        <f t="shared" si="18"/>
        <v>-0.69272158098212788</v>
      </c>
      <c r="U126" s="84"/>
      <c r="V126" s="44"/>
      <c r="W126" s="91">
        <v>398</v>
      </c>
      <c r="X126" s="86" t="s">
        <v>307</v>
      </c>
      <c r="Y126" s="87">
        <v>119984</v>
      </c>
      <c r="Z126" s="203">
        <v>157697853.10223067</v>
      </c>
      <c r="AA126" s="166">
        <v>32769461.451503258</v>
      </c>
      <c r="AB126" s="204">
        <f t="shared" si="23"/>
        <v>190467314.55373392</v>
      </c>
      <c r="AC126" s="248">
        <v>-3860814</v>
      </c>
      <c r="AD126" s="161">
        <v>59126552.545309</v>
      </c>
      <c r="AE126" s="205">
        <f t="shared" si="24"/>
        <v>245733053.09904292</v>
      </c>
      <c r="AF126" s="166">
        <f t="shared" si="25"/>
        <v>2048.0485156274412</v>
      </c>
    </row>
    <row r="127" spans="1:32">
      <c r="A127" s="91">
        <v>399</v>
      </c>
      <c r="B127" s="86" t="s">
        <v>308</v>
      </c>
      <c r="C127" s="87">
        <v>7916</v>
      </c>
      <c r="D127" s="207">
        <v>1505541</v>
      </c>
      <c r="E127" s="325">
        <f t="shared" si="19"/>
        <v>4212905</v>
      </c>
      <c r="F127" s="299">
        <v>-1174178</v>
      </c>
      <c r="G127" s="237">
        <v>-1533186</v>
      </c>
      <c r="H127" s="166">
        <v>3221667</v>
      </c>
      <c r="I127" s="297">
        <v>4727208</v>
      </c>
      <c r="J127" s="326">
        <v>-380211</v>
      </c>
      <c r="K127" s="528">
        <v>1304513.8354180634</v>
      </c>
      <c r="L127" s="205">
        <f t="shared" si="20"/>
        <v>5651510.8354180632</v>
      </c>
      <c r="M127" s="63">
        <f t="shared" si="21"/>
        <v>713.93517375165027</v>
      </c>
      <c r="N127" s="324">
        <v>15</v>
      </c>
      <c r="O127" s="189">
        <f t="shared" si="15"/>
        <v>-13831002.301426966</v>
      </c>
      <c r="P127" s="190">
        <f t="shared" si="22"/>
        <v>-0.70991879765603683</v>
      </c>
      <c r="Q127" s="189">
        <f t="shared" si="16"/>
        <v>-1722.5972345581331</v>
      </c>
      <c r="R127" s="42"/>
      <c r="S127" s="62">
        <f t="shared" si="17"/>
        <v>-0.69262618452858016</v>
      </c>
      <c r="T127" s="62">
        <f t="shared" si="18"/>
        <v>-0.70410196271967207</v>
      </c>
      <c r="U127" s="84"/>
      <c r="V127" s="44"/>
      <c r="W127" s="91">
        <v>399</v>
      </c>
      <c r="X127" s="86" t="s">
        <v>308</v>
      </c>
      <c r="Y127" s="87">
        <v>7996</v>
      </c>
      <c r="Z127" s="203">
        <v>11657314.113504823</v>
      </c>
      <c r="AA127" s="166">
        <v>3722031.0423272429</v>
      </c>
      <c r="AB127" s="204">
        <f t="shared" si="23"/>
        <v>15379345.155832067</v>
      </c>
      <c r="AC127" s="247">
        <v>-305492</v>
      </c>
      <c r="AD127" s="161">
        <v>4408659.9810129618</v>
      </c>
      <c r="AE127" s="205">
        <f t="shared" si="24"/>
        <v>19482513.13684503</v>
      </c>
      <c r="AF127" s="166">
        <f t="shared" si="25"/>
        <v>2436.5324083097835</v>
      </c>
    </row>
    <row r="128" spans="1:32">
      <c r="A128" s="91">
        <v>400</v>
      </c>
      <c r="B128" s="86" t="s">
        <v>309</v>
      </c>
      <c r="C128" s="87">
        <v>8456</v>
      </c>
      <c r="D128" s="207">
        <v>7098273</v>
      </c>
      <c r="E128" s="325">
        <f t="shared" si="19"/>
        <v>3377541</v>
      </c>
      <c r="F128" s="299">
        <v>2097678</v>
      </c>
      <c r="G128" s="238">
        <v>1623054</v>
      </c>
      <c r="H128" s="166">
        <v>3028423</v>
      </c>
      <c r="I128" s="297">
        <v>10126696</v>
      </c>
      <c r="J128" s="326">
        <v>978329</v>
      </c>
      <c r="K128" s="528">
        <v>1719447.5177456571</v>
      </c>
      <c r="L128" s="205">
        <f t="shared" si="20"/>
        <v>12824472.517745657</v>
      </c>
      <c r="M128" s="63">
        <f t="shared" si="21"/>
        <v>1516.6121709727597</v>
      </c>
      <c r="N128" s="324">
        <v>2</v>
      </c>
      <c r="O128" s="189">
        <f t="shared" si="15"/>
        <v>-12960095.417790724</v>
      </c>
      <c r="P128" s="190">
        <f t="shared" si="22"/>
        <v>-0.50262992384406313</v>
      </c>
      <c r="Q128" s="189">
        <f t="shared" si="16"/>
        <v>-1528.3297203281829</v>
      </c>
      <c r="R128" s="42"/>
      <c r="S128" s="62">
        <f t="shared" si="17"/>
        <v>-0.47836398437454652</v>
      </c>
      <c r="T128" s="62">
        <f t="shared" si="18"/>
        <v>-0.68270153447229065</v>
      </c>
      <c r="U128" s="84"/>
      <c r="V128" s="44"/>
      <c r="W128" s="91">
        <v>400</v>
      </c>
      <c r="X128" s="86" t="s">
        <v>309</v>
      </c>
      <c r="Y128" s="87">
        <v>8468</v>
      </c>
      <c r="Z128" s="203">
        <v>13996994.072420666</v>
      </c>
      <c r="AA128" s="166">
        <v>5416343.3825437156</v>
      </c>
      <c r="AB128" s="204">
        <f t="shared" si="23"/>
        <v>19413337.454964381</v>
      </c>
      <c r="AC128" s="248">
        <v>952208</v>
      </c>
      <c r="AD128" s="161">
        <v>5419022.4805720011</v>
      </c>
      <c r="AE128" s="205">
        <f t="shared" si="24"/>
        <v>25784567.935536381</v>
      </c>
      <c r="AF128" s="166">
        <f t="shared" si="25"/>
        <v>3044.9418913009426</v>
      </c>
    </row>
    <row r="129" spans="1:32">
      <c r="A129" s="91">
        <v>402</v>
      </c>
      <c r="B129" s="86" t="s">
        <v>100</v>
      </c>
      <c r="C129" s="87">
        <v>9247</v>
      </c>
      <c r="D129" s="207">
        <v>629567</v>
      </c>
      <c r="E129" s="325">
        <f t="shared" si="19"/>
        <v>2368295</v>
      </c>
      <c r="F129" s="299">
        <v>-783440</v>
      </c>
      <c r="G129" s="238">
        <v>-955288</v>
      </c>
      <c r="H129" s="166">
        <v>5014581</v>
      </c>
      <c r="I129" s="297">
        <v>5644148</v>
      </c>
      <c r="J129" s="326">
        <v>-96194</v>
      </c>
      <c r="K129" s="528">
        <v>1916903.2441040578</v>
      </c>
      <c r="L129" s="205">
        <f t="shared" si="20"/>
        <v>7464857.2441040576</v>
      </c>
      <c r="M129" s="63">
        <f t="shared" si="21"/>
        <v>807.27341236120446</v>
      </c>
      <c r="N129" s="324">
        <v>11</v>
      </c>
      <c r="O129" s="189">
        <f t="shared" si="15"/>
        <v>-26096461.212310597</v>
      </c>
      <c r="P129" s="190">
        <f t="shared" si="22"/>
        <v>-0.77757556653209248</v>
      </c>
      <c r="Q129" s="189">
        <f t="shared" si="16"/>
        <v>-2779.1038537656018</v>
      </c>
      <c r="R129" s="42"/>
      <c r="S129" s="62">
        <f t="shared" si="17"/>
        <v>-0.79667904433326464</v>
      </c>
      <c r="T129" s="62">
        <f t="shared" si="18"/>
        <v>-0.68886333643364406</v>
      </c>
      <c r="U129" s="84"/>
      <c r="V129" s="44"/>
      <c r="W129" s="91">
        <v>402</v>
      </c>
      <c r="X129" s="86" t="s">
        <v>100</v>
      </c>
      <c r="Y129" s="87">
        <v>9358</v>
      </c>
      <c r="Z129" s="203">
        <v>19054618.963388786</v>
      </c>
      <c r="AA129" s="166">
        <v>8705175.7980098259</v>
      </c>
      <c r="AB129" s="204">
        <f t="shared" si="23"/>
        <v>27759794.761398613</v>
      </c>
      <c r="AC129" s="247">
        <v>-359445</v>
      </c>
      <c r="AD129" s="161">
        <v>6160968.6950160442</v>
      </c>
      <c r="AE129" s="205">
        <f t="shared" si="24"/>
        <v>33561318.456414655</v>
      </c>
      <c r="AF129" s="166">
        <f t="shared" si="25"/>
        <v>3586.3772661268063</v>
      </c>
    </row>
    <row r="130" spans="1:32">
      <c r="A130" s="91">
        <v>403</v>
      </c>
      <c r="B130" s="86" t="s">
        <v>101</v>
      </c>
      <c r="C130" s="87">
        <v>2866</v>
      </c>
      <c r="D130" s="207">
        <v>1459362</v>
      </c>
      <c r="E130" s="325">
        <f t="shared" si="19"/>
        <v>759604</v>
      </c>
      <c r="F130" s="299">
        <v>551375</v>
      </c>
      <c r="G130" s="238">
        <v>148383</v>
      </c>
      <c r="H130" s="166">
        <v>1526725</v>
      </c>
      <c r="I130" s="297">
        <v>2986087</v>
      </c>
      <c r="J130" s="326">
        <v>55775</v>
      </c>
      <c r="K130" s="528">
        <v>666115.83031535835</v>
      </c>
      <c r="L130" s="205">
        <f t="shared" si="20"/>
        <v>3707977.8303153585</v>
      </c>
      <c r="M130" s="63">
        <f t="shared" si="21"/>
        <v>1293.7815179048703</v>
      </c>
      <c r="N130" s="324">
        <v>14</v>
      </c>
      <c r="O130" s="189">
        <f t="shared" si="15"/>
        <v>-8781582.766872555</v>
      </c>
      <c r="P130" s="190">
        <f t="shared" si="22"/>
        <v>-0.70311382842802106</v>
      </c>
      <c r="Q130" s="189">
        <f t="shared" si="16"/>
        <v>-2976.153728996981</v>
      </c>
      <c r="R130" s="42"/>
      <c r="S130" s="62">
        <f t="shared" si="17"/>
        <v>-0.71383522426234358</v>
      </c>
      <c r="T130" s="62">
        <f t="shared" si="18"/>
        <v>-0.69624528479180958</v>
      </c>
      <c r="U130" s="84"/>
      <c r="V130" s="44"/>
      <c r="W130" s="91">
        <v>403</v>
      </c>
      <c r="X130" s="86" t="s">
        <v>101</v>
      </c>
      <c r="Y130" s="87">
        <v>2925</v>
      </c>
      <c r="Z130" s="203">
        <v>7426214.5580612207</v>
      </c>
      <c r="AA130" s="166">
        <v>3008637.1538682561</v>
      </c>
      <c r="AB130" s="204">
        <f t="shared" si="23"/>
        <v>10434851.711929478</v>
      </c>
      <c r="AC130" s="248">
        <v>-138231</v>
      </c>
      <c r="AD130" s="161">
        <v>2192939.8852584371</v>
      </c>
      <c r="AE130" s="205">
        <f t="shared" si="24"/>
        <v>12489560.597187914</v>
      </c>
      <c r="AF130" s="166">
        <f t="shared" si="25"/>
        <v>4269.9352469018513</v>
      </c>
    </row>
    <row r="131" spans="1:32">
      <c r="A131" s="91">
        <v>405</v>
      </c>
      <c r="B131" s="86" t="s">
        <v>310</v>
      </c>
      <c r="C131" s="87">
        <v>72634</v>
      </c>
      <c r="D131" s="207">
        <v>11660851</v>
      </c>
      <c r="E131" s="325">
        <f t="shared" si="19"/>
        <v>8167378</v>
      </c>
      <c r="F131" s="299">
        <v>-542374</v>
      </c>
      <c r="G131" s="238">
        <v>4035847</v>
      </c>
      <c r="H131" s="166">
        <v>9203077</v>
      </c>
      <c r="I131" s="297">
        <v>20863927</v>
      </c>
      <c r="J131" s="326">
        <v>-5769783</v>
      </c>
      <c r="K131" s="528">
        <v>11543595.091604726</v>
      </c>
      <c r="L131" s="205">
        <f t="shared" si="20"/>
        <v>26637739.091604725</v>
      </c>
      <c r="M131" s="63">
        <f t="shared" si="21"/>
        <v>366.73925560487822</v>
      </c>
      <c r="N131" s="324">
        <v>9</v>
      </c>
      <c r="O131" s="189">
        <f t="shared" si="15"/>
        <v>-105271545.66499634</v>
      </c>
      <c r="P131" s="190">
        <f t="shared" si="22"/>
        <v>-0.79806016581200734</v>
      </c>
      <c r="Q131" s="189">
        <f t="shared" si="16"/>
        <v>-1448.6427151171094</v>
      </c>
      <c r="R131" s="42"/>
      <c r="S131" s="62">
        <f t="shared" si="17"/>
        <v>-0.79179584859382357</v>
      </c>
      <c r="T131" s="62">
        <f t="shared" si="18"/>
        <v>-0.69142861544738399</v>
      </c>
      <c r="U131" s="84"/>
      <c r="V131" s="44"/>
      <c r="W131" s="91">
        <v>405</v>
      </c>
      <c r="X131" s="86" t="s">
        <v>310</v>
      </c>
      <c r="Y131" s="87">
        <v>72662</v>
      </c>
      <c r="Z131" s="203">
        <v>85126376.122624159</v>
      </c>
      <c r="AA131" s="166">
        <v>15082610.389356915</v>
      </c>
      <c r="AB131" s="204">
        <f t="shared" si="23"/>
        <v>100208986.51198107</v>
      </c>
      <c r="AC131" s="247">
        <v>-5709506</v>
      </c>
      <c r="AD131" s="161">
        <v>37409804.244620003</v>
      </c>
      <c r="AE131" s="205">
        <f t="shared" si="24"/>
        <v>131909284.75660107</v>
      </c>
      <c r="AF131" s="166">
        <f t="shared" si="25"/>
        <v>1815.3819707219877</v>
      </c>
    </row>
    <row r="132" spans="1:32">
      <c r="A132" s="91">
        <v>407</v>
      </c>
      <c r="B132" s="86" t="s">
        <v>311</v>
      </c>
      <c r="C132" s="87">
        <v>2580</v>
      </c>
      <c r="D132" s="207">
        <v>1480686</v>
      </c>
      <c r="E132" s="325">
        <f t="shared" si="19"/>
        <v>1136776</v>
      </c>
      <c r="F132" s="299">
        <v>231777</v>
      </c>
      <c r="G132" s="238">
        <v>112133</v>
      </c>
      <c r="H132" s="166">
        <v>1207079</v>
      </c>
      <c r="I132" s="297">
        <v>2687764</v>
      </c>
      <c r="J132" s="326">
        <v>-614692</v>
      </c>
      <c r="K132" s="528">
        <v>646591.111226234</v>
      </c>
      <c r="L132" s="205">
        <f t="shared" si="20"/>
        <v>2719663.1112262341</v>
      </c>
      <c r="M132" s="63">
        <f t="shared" si="21"/>
        <v>1054.1329888473776</v>
      </c>
      <c r="N132" s="324">
        <v>1</v>
      </c>
      <c r="O132" s="189">
        <f t="shared" si="15"/>
        <v>-5783398.4765437078</v>
      </c>
      <c r="P132" s="190">
        <f t="shared" si="22"/>
        <v>-0.68015483797765741</v>
      </c>
      <c r="Q132" s="189">
        <f t="shared" si="16"/>
        <v>-2190.0721190389031</v>
      </c>
      <c r="R132" s="42"/>
      <c r="S132" s="62">
        <f t="shared" si="17"/>
        <v>-0.6265392125276773</v>
      </c>
      <c r="T132" s="62">
        <f t="shared" si="18"/>
        <v>-0.66012709592932395</v>
      </c>
      <c r="U132" s="84"/>
      <c r="V132" s="44"/>
      <c r="W132" s="91">
        <v>407</v>
      </c>
      <c r="X132" s="86" t="s">
        <v>311</v>
      </c>
      <c r="Y132" s="87">
        <v>2621</v>
      </c>
      <c r="Z132" s="203">
        <v>5132117.6391969565</v>
      </c>
      <c r="AA132" s="166">
        <v>2064793.2284512066</v>
      </c>
      <c r="AB132" s="204">
        <f t="shared" si="23"/>
        <v>7196910.8676481629</v>
      </c>
      <c r="AC132" s="248">
        <v>-596299</v>
      </c>
      <c r="AD132" s="161">
        <v>1902449.7201217795</v>
      </c>
      <c r="AE132" s="205">
        <f t="shared" si="24"/>
        <v>8503061.5877699424</v>
      </c>
      <c r="AF132" s="166">
        <f t="shared" si="25"/>
        <v>3244.205107886281</v>
      </c>
    </row>
    <row r="133" spans="1:32">
      <c r="A133" s="91">
        <v>408</v>
      </c>
      <c r="B133" s="86" t="s">
        <v>312</v>
      </c>
      <c r="C133" s="87">
        <v>14203</v>
      </c>
      <c r="D133" s="207">
        <v>6916952</v>
      </c>
      <c r="E133" s="325">
        <f t="shared" si="19"/>
        <v>5715312</v>
      </c>
      <c r="F133" s="299">
        <v>1127635</v>
      </c>
      <c r="G133" s="238">
        <v>74005</v>
      </c>
      <c r="H133" s="166">
        <v>6570034</v>
      </c>
      <c r="I133" s="297">
        <v>13486986</v>
      </c>
      <c r="J133" s="326">
        <v>-3461</v>
      </c>
      <c r="K133" s="528">
        <v>2563558.6301105162</v>
      </c>
      <c r="L133" s="205">
        <f t="shared" si="20"/>
        <v>16047083.630110517</v>
      </c>
      <c r="M133" s="63">
        <f t="shared" si="21"/>
        <v>1129.8376138921719</v>
      </c>
      <c r="N133" s="324">
        <v>14</v>
      </c>
      <c r="O133" s="189">
        <f t="shared" si="15"/>
        <v>-27682515.272058532</v>
      </c>
      <c r="P133" s="190">
        <f t="shared" si="22"/>
        <v>-0.63303839886547508</v>
      </c>
      <c r="Q133" s="189">
        <f t="shared" si="16"/>
        <v>-1945.1640668735301</v>
      </c>
      <c r="R133" s="42"/>
      <c r="S133" s="62">
        <f t="shared" si="17"/>
        <v>-0.61532916309726837</v>
      </c>
      <c r="T133" s="62">
        <f t="shared" si="18"/>
        <v>-0.69597467713602978</v>
      </c>
      <c r="U133" s="84"/>
      <c r="V133" s="44"/>
      <c r="W133" s="91">
        <v>408</v>
      </c>
      <c r="X133" s="86" t="s">
        <v>312</v>
      </c>
      <c r="Y133" s="87">
        <v>14221</v>
      </c>
      <c r="Z133" s="203">
        <v>24749188.247200504</v>
      </c>
      <c r="AA133" s="166">
        <v>10311920.384256091</v>
      </c>
      <c r="AB133" s="204">
        <f t="shared" si="23"/>
        <v>35061108.631456599</v>
      </c>
      <c r="AC133" s="247">
        <v>236434</v>
      </c>
      <c r="AD133" s="161">
        <v>8432056.2707124464</v>
      </c>
      <c r="AE133" s="205">
        <f t="shared" si="24"/>
        <v>43729598.902169049</v>
      </c>
      <c r="AF133" s="166">
        <f t="shared" si="25"/>
        <v>3075.0016807657021</v>
      </c>
    </row>
    <row r="134" spans="1:32">
      <c r="A134" s="91">
        <v>410</v>
      </c>
      <c r="B134" s="86" t="s">
        <v>313</v>
      </c>
      <c r="C134" s="87">
        <v>18788</v>
      </c>
      <c r="D134" s="207">
        <v>10882036</v>
      </c>
      <c r="E134" s="325">
        <f t="shared" si="19"/>
        <v>14245182</v>
      </c>
      <c r="F134" s="299">
        <v>-1687202</v>
      </c>
      <c r="G134" s="238">
        <v>-1675944</v>
      </c>
      <c r="H134" s="166">
        <v>8090771</v>
      </c>
      <c r="I134" s="297">
        <v>18972807</v>
      </c>
      <c r="J134" s="326">
        <v>-1471414</v>
      </c>
      <c r="K134" s="528">
        <v>2687907.5440148944</v>
      </c>
      <c r="L134" s="205">
        <f t="shared" si="20"/>
        <v>20189300.544014893</v>
      </c>
      <c r="M134" s="63">
        <f t="shared" si="21"/>
        <v>1074.5848703435647</v>
      </c>
      <c r="N134" s="324">
        <v>13</v>
      </c>
      <c r="O134" s="189">
        <f t="shared" si="15"/>
        <v>-26415998.251337387</v>
      </c>
      <c r="P134" s="190">
        <f t="shared" si="22"/>
        <v>-0.56680246525898736</v>
      </c>
      <c r="Q134" s="189">
        <f t="shared" si="16"/>
        <v>-1401.3912649883312</v>
      </c>
      <c r="R134" s="42"/>
      <c r="S134" s="62">
        <f t="shared" si="17"/>
        <v>-0.51091290736706951</v>
      </c>
      <c r="T134" s="62">
        <f t="shared" si="18"/>
        <v>-0.70082655206931066</v>
      </c>
      <c r="U134" s="84"/>
      <c r="V134" s="44"/>
      <c r="W134" s="91">
        <v>410</v>
      </c>
      <c r="X134" s="86" t="s">
        <v>313</v>
      </c>
      <c r="Y134" s="87">
        <v>18823</v>
      </c>
      <c r="Z134" s="203">
        <v>27313731.310557105</v>
      </c>
      <c r="AA134" s="166">
        <v>11478555.964624502</v>
      </c>
      <c r="AB134" s="204">
        <f t="shared" si="23"/>
        <v>38792287.275181606</v>
      </c>
      <c r="AC134" s="248">
        <v>-1171434</v>
      </c>
      <c r="AD134" s="161">
        <v>8984445.52017067</v>
      </c>
      <c r="AE134" s="205">
        <f t="shared" si="24"/>
        <v>46605298.79535228</v>
      </c>
      <c r="AF134" s="166">
        <f t="shared" si="25"/>
        <v>2475.9761353318959</v>
      </c>
    </row>
    <row r="135" spans="1:32">
      <c r="A135" s="91">
        <v>416</v>
      </c>
      <c r="B135" s="86" t="s">
        <v>102</v>
      </c>
      <c r="C135" s="87">
        <v>2917</v>
      </c>
      <c r="D135" s="207">
        <v>402719</v>
      </c>
      <c r="E135" s="325">
        <f t="shared" si="19"/>
        <v>1005997</v>
      </c>
      <c r="F135" s="299">
        <v>-338059</v>
      </c>
      <c r="G135" s="238">
        <v>-265219</v>
      </c>
      <c r="H135" s="166">
        <v>1316051</v>
      </c>
      <c r="I135" s="297">
        <v>1718770</v>
      </c>
      <c r="J135" s="326">
        <v>-616142</v>
      </c>
      <c r="K135" s="528">
        <v>519339.96942344547</v>
      </c>
      <c r="L135" s="205">
        <f t="shared" si="20"/>
        <v>1621967.9694234454</v>
      </c>
      <c r="M135" s="63">
        <f t="shared" si="21"/>
        <v>556.03975640159251</v>
      </c>
      <c r="N135" s="324">
        <v>9</v>
      </c>
      <c r="O135" s="189">
        <f t="shared" si="15"/>
        <v>-5623782.8630968481</v>
      </c>
      <c r="P135" s="190">
        <f t="shared" si="22"/>
        <v>-0.77614908283296913</v>
      </c>
      <c r="Q135" s="189">
        <f t="shared" si="16"/>
        <v>-1888.5455447186141</v>
      </c>
      <c r="R135" s="42"/>
      <c r="S135" s="62">
        <f t="shared" si="17"/>
        <v>-0.71989856373541461</v>
      </c>
      <c r="T135" s="62">
        <f t="shared" si="18"/>
        <v>-0.69975376953300128</v>
      </c>
      <c r="U135" s="84"/>
      <c r="V135" s="44"/>
      <c r="W135" s="91">
        <v>416</v>
      </c>
      <c r="X135" s="86" t="s">
        <v>102</v>
      </c>
      <c r="Y135" s="87">
        <v>2964</v>
      </c>
      <c r="Z135" s="203">
        <v>4167830.782257176</v>
      </c>
      <c r="AA135" s="166">
        <v>1968410.5127586781</v>
      </c>
      <c r="AB135" s="204">
        <f t="shared" si="23"/>
        <v>6136241.2950158538</v>
      </c>
      <c r="AC135" s="247">
        <v>-620204</v>
      </c>
      <c r="AD135" s="161">
        <v>1729713.537504439</v>
      </c>
      <c r="AE135" s="205">
        <f t="shared" si="24"/>
        <v>7245750.8325202931</v>
      </c>
      <c r="AF135" s="166">
        <f t="shared" si="25"/>
        <v>2444.5853011202066</v>
      </c>
    </row>
    <row r="136" spans="1:32">
      <c r="A136" s="91">
        <v>418</v>
      </c>
      <c r="B136" s="86" t="s">
        <v>103</v>
      </c>
      <c r="C136" s="87">
        <v>24164</v>
      </c>
      <c r="D136" s="207">
        <v>19031342</v>
      </c>
      <c r="E136" s="325">
        <f t="shared" si="19"/>
        <v>18879443</v>
      </c>
      <c r="F136" s="299">
        <v>-30707</v>
      </c>
      <c r="G136" s="238">
        <v>182606</v>
      </c>
      <c r="H136" s="166">
        <v>2683887</v>
      </c>
      <c r="I136" s="297">
        <v>21715229</v>
      </c>
      <c r="J136" s="326">
        <v>-2491947</v>
      </c>
      <c r="K136" s="528">
        <v>2849189.1177563276</v>
      </c>
      <c r="L136" s="205">
        <f t="shared" si="20"/>
        <v>22072471.117756329</v>
      </c>
      <c r="M136" s="63">
        <f t="shared" si="21"/>
        <v>913.44442632661514</v>
      </c>
      <c r="N136" s="324">
        <v>6</v>
      </c>
      <c r="O136" s="189">
        <f t="shared" si="15"/>
        <v>-9297126.4003736153</v>
      </c>
      <c r="P136" s="190">
        <f t="shared" si="22"/>
        <v>-0.29637378659386288</v>
      </c>
      <c r="Q136" s="189">
        <f t="shared" si="16"/>
        <v>-403.05706427813323</v>
      </c>
      <c r="R136" s="42"/>
      <c r="S136" s="62">
        <f t="shared" si="17"/>
        <v>-0.10638699965928355</v>
      </c>
      <c r="T136" s="62">
        <f t="shared" si="18"/>
        <v>-0.6948175819304967</v>
      </c>
      <c r="U136" s="84"/>
      <c r="V136" s="44"/>
      <c r="W136" s="91">
        <v>418</v>
      </c>
      <c r="X136" s="86" t="s">
        <v>103</v>
      </c>
      <c r="Y136" s="87">
        <v>23828</v>
      </c>
      <c r="Z136" s="203">
        <v>24212757.205546852</v>
      </c>
      <c r="AA136" s="166">
        <v>87727.446892656357</v>
      </c>
      <c r="AB136" s="204">
        <f t="shared" si="23"/>
        <v>24300484.652439509</v>
      </c>
      <c r="AC136" s="248">
        <v>-2266907</v>
      </c>
      <c r="AD136" s="161">
        <v>9336019.8656904381</v>
      </c>
      <c r="AE136" s="205">
        <f t="shared" si="24"/>
        <v>31369597.518129945</v>
      </c>
      <c r="AF136" s="166">
        <f t="shared" si="25"/>
        <v>1316.5014906047484</v>
      </c>
    </row>
    <row r="137" spans="1:32">
      <c r="A137" s="91">
        <v>420</v>
      </c>
      <c r="B137" s="86" t="s">
        <v>104</v>
      </c>
      <c r="C137" s="87">
        <v>9280</v>
      </c>
      <c r="D137" s="207">
        <v>-1147138</v>
      </c>
      <c r="E137" s="325">
        <f t="shared" si="19"/>
        <v>774069</v>
      </c>
      <c r="F137" s="299">
        <v>-1101132</v>
      </c>
      <c r="G137" s="238">
        <v>-820075</v>
      </c>
      <c r="H137" s="166">
        <v>2306524</v>
      </c>
      <c r="I137" s="297">
        <v>1159386</v>
      </c>
      <c r="J137" s="326">
        <v>-1146993</v>
      </c>
      <c r="K137" s="528">
        <v>1701813.5055073863</v>
      </c>
      <c r="L137" s="205">
        <f t="shared" si="20"/>
        <v>1714206.5055073863</v>
      </c>
      <c r="M137" s="63">
        <f t="shared" si="21"/>
        <v>184.72052861070972</v>
      </c>
      <c r="N137" s="324">
        <v>11</v>
      </c>
      <c r="O137" s="189">
        <f t="shared" si="15"/>
        <v>-26889422.857386023</v>
      </c>
      <c r="P137" s="190">
        <f t="shared" si="22"/>
        <v>-0.94007031472267732</v>
      </c>
      <c r="Q137" s="189">
        <f t="shared" si="16"/>
        <v>-2857.5714691443859</v>
      </c>
      <c r="R137" s="42"/>
      <c r="S137" s="62">
        <f t="shared" si="17"/>
        <v>-0.95186797266578826</v>
      </c>
      <c r="T137" s="62">
        <f t="shared" si="18"/>
        <v>-0.70158182563464688</v>
      </c>
      <c r="U137" s="84"/>
      <c r="V137" s="44"/>
      <c r="W137" s="91">
        <v>420</v>
      </c>
      <c r="X137" s="86" t="s">
        <v>104</v>
      </c>
      <c r="Y137" s="87">
        <v>9402</v>
      </c>
      <c r="Z137" s="203">
        <v>19568764.423033409</v>
      </c>
      <c r="AA137" s="166">
        <v>4518855.9040647149</v>
      </c>
      <c r="AB137" s="204">
        <f t="shared" si="23"/>
        <v>24087620.327098124</v>
      </c>
      <c r="AC137" s="247">
        <v>-1186772</v>
      </c>
      <c r="AD137" s="161">
        <v>5702781.0357952854</v>
      </c>
      <c r="AE137" s="205">
        <f t="shared" si="24"/>
        <v>28603629.36289341</v>
      </c>
      <c r="AF137" s="166">
        <f t="shared" si="25"/>
        <v>3042.2919977550955</v>
      </c>
    </row>
    <row r="138" spans="1:32">
      <c r="A138" s="91">
        <v>421</v>
      </c>
      <c r="B138" s="86" t="s">
        <v>105</v>
      </c>
      <c r="C138" s="87">
        <v>719</v>
      </c>
      <c r="D138" s="207">
        <v>671541</v>
      </c>
      <c r="E138" s="325">
        <f t="shared" si="19"/>
        <v>663505</v>
      </c>
      <c r="F138" s="299">
        <v>59125</v>
      </c>
      <c r="G138" s="238">
        <v>-51089</v>
      </c>
      <c r="H138" s="166">
        <v>87700</v>
      </c>
      <c r="I138" s="297">
        <v>759242</v>
      </c>
      <c r="J138" s="326">
        <v>-186258</v>
      </c>
      <c r="K138" s="528">
        <v>172021.70515941572</v>
      </c>
      <c r="L138" s="205">
        <f t="shared" si="20"/>
        <v>745005.70515941572</v>
      </c>
      <c r="M138" s="63">
        <f t="shared" si="21"/>
        <v>1036.1692700409119</v>
      </c>
      <c r="N138" s="324">
        <v>16</v>
      </c>
      <c r="O138" s="189">
        <f t="shared" ref="O138:O201" si="26">L138-AE138</f>
        <v>-2088753.2204832935</v>
      </c>
      <c r="P138" s="190">
        <f t="shared" si="22"/>
        <v>-0.73709630045878194</v>
      </c>
      <c r="Q138" s="189">
        <f t="shared" ref="Q138:Q201" si="27">M138-AF138</f>
        <v>-2888.7045881899876</v>
      </c>
      <c r="R138" s="42"/>
      <c r="S138" s="62">
        <f t="shared" ref="S138:S201" si="28">I138/AB138-1</f>
        <v>-0.69182539538200816</v>
      </c>
      <c r="T138" s="62">
        <f t="shared" ref="T138:T201" si="29">K138/AD138-1</f>
        <v>-0.69217808638508305</v>
      </c>
      <c r="U138" s="84"/>
      <c r="V138" s="44"/>
      <c r="W138" s="91">
        <v>421</v>
      </c>
      <c r="X138" s="86" t="s">
        <v>105</v>
      </c>
      <c r="Y138" s="87">
        <v>722</v>
      </c>
      <c r="Z138" s="203">
        <v>1984495.5590827491</v>
      </c>
      <c r="AA138" s="166">
        <v>479179.21691361733</v>
      </c>
      <c r="AB138" s="204">
        <f t="shared" si="23"/>
        <v>2463674.7759963665</v>
      </c>
      <c r="AC138" s="248">
        <v>-188751</v>
      </c>
      <c r="AD138" s="161">
        <v>558835.14964634285</v>
      </c>
      <c r="AE138" s="205">
        <f t="shared" si="24"/>
        <v>2833758.9256427092</v>
      </c>
      <c r="AF138" s="166">
        <f t="shared" si="25"/>
        <v>3924.8738582308993</v>
      </c>
    </row>
    <row r="139" spans="1:32">
      <c r="A139" s="91">
        <v>422</v>
      </c>
      <c r="B139" s="86" t="s">
        <v>106</v>
      </c>
      <c r="C139" s="87">
        <v>10543</v>
      </c>
      <c r="D139" s="207">
        <v>4512112</v>
      </c>
      <c r="E139" s="325">
        <f t="shared" ref="E139:E202" si="30">D139-F139-G139</f>
        <v>1293176</v>
      </c>
      <c r="F139" s="299">
        <v>1734439</v>
      </c>
      <c r="G139" s="238">
        <v>1484497</v>
      </c>
      <c r="H139" s="166">
        <v>2662934</v>
      </c>
      <c r="I139" s="297">
        <v>7175045</v>
      </c>
      <c r="J139" s="326">
        <v>-270652</v>
      </c>
      <c r="K139" s="528">
        <v>2080063.5872202397</v>
      </c>
      <c r="L139" s="205">
        <f t="shared" ref="L139:L202" si="31">SUM(I139:K139)</f>
        <v>8984456.5872202404</v>
      </c>
      <c r="M139" s="63">
        <f t="shared" ref="M139:M202" si="32">L139/C139</f>
        <v>852.17268208481835</v>
      </c>
      <c r="N139" s="324">
        <v>12</v>
      </c>
      <c r="O139" s="189">
        <f t="shared" si="26"/>
        <v>-33323794.568964023</v>
      </c>
      <c r="P139" s="190">
        <f t="shared" ref="P139:P202" si="33">O139/AE139</f>
        <v>-0.78764292208502296</v>
      </c>
      <c r="Q139" s="189">
        <f t="shared" si="27"/>
        <v>-3094.8607311239011</v>
      </c>
      <c r="R139" s="42"/>
      <c r="S139" s="62">
        <f t="shared" si="28"/>
        <v>-0.80038228770112307</v>
      </c>
      <c r="T139" s="62">
        <f t="shared" si="29"/>
        <v>-0.69378400177551836</v>
      </c>
      <c r="U139" s="84"/>
      <c r="V139" s="44"/>
      <c r="W139" s="91">
        <v>422</v>
      </c>
      <c r="X139" s="86" t="s">
        <v>106</v>
      </c>
      <c r="Y139" s="87">
        <v>10719</v>
      </c>
      <c r="Z139" s="203">
        <v>29388531.597799383</v>
      </c>
      <c r="AA139" s="166">
        <v>6555398.0133023914</v>
      </c>
      <c r="AB139" s="204">
        <f t="shared" ref="AB139:AB202" si="34">Z139+AA139</f>
        <v>35943929.611101776</v>
      </c>
      <c r="AC139" s="247">
        <v>-428477</v>
      </c>
      <c r="AD139" s="161">
        <v>6792798.5450824862</v>
      </c>
      <c r="AE139" s="205">
        <f t="shared" ref="AE139:AE202" si="35">SUM(AB139+AC139+AD139)</f>
        <v>42308251.156184264</v>
      </c>
      <c r="AF139" s="166">
        <f t="shared" ref="AF139:AF202" si="36">AE139/Y139</f>
        <v>3947.0334132087196</v>
      </c>
    </row>
    <row r="140" spans="1:32">
      <c r="A140" s="91">
        <v>423</v>
      </c>
      <c r="B140" s="86" t="s">
        <v>314</v>
      </c>
      <c r="C140" s="87">
        <v>20291</v>
      </c>
      <c r="D140" s="207">
        <v>12704709</v>
      </c>
      <c r="E140" s="325">
        <f t="shared" si="30"/>
        <v>11000755</v>
      </c>
      <c r="F140" s="299">
        <v>1467114</v>
      </c>
      <c r="G140" s="238">
        <v>236840</v>
      </c>
      <c r="H140" s="166">
        <v>2980870</v>
      </c>
      <c r="I140" s="297">
        <v>15685579</v>
      </c>
      <c r="J140" s="326">
        <v>-1799791</v>
      </c>
      <c r="K140" s="528">
        <v>2556494.2962510777</v>
      </c>
      <c r="L140" s="205">
        <f t="shared" si="31"/>
        <v>16442282.296251077</v>
      </c>
      <c r="M140" s="63">
        <f t="shared" si="32"/>
        <v>810.32390203790237</v>
      </c>
      <c r="N140" s="324">
        <v>2</v>
      </c>
      <c r="O140" s="189">
        <f t="shared" si="26"/>
        <v>-10474350.638692167</v>
      </c>
      <c r="P140" s="190">
        <f t="shared" si="33"/>
        <v>-0.38914044947629156</v>
      </c>
      <c r="Q140" s="189">
        <f t="shared" si="27"/>
        <v>-525.75437329929832</v>
      </c>
      <c r="R140" s="42"/>
      <c r="S140" s="62">
        <f t="shared" si="28"/>
        <v>-0.22810974356545277</v>
      </c>
      <c r="T140" s="62">
        <f t="shared" si="29"/>
        <v>-0.68996507065308843</v>
      </c>
      <c r="U140" s="84"/>
      <c r="V140" s="44"/>
      <c r="W140" s="91">
        <v>423</v>
      </c>
      <c r="X140" s="86" t="s">
        <v>314</v>
      </c>
      <c r="Y140" s="87">
        <v>20146</v>
      </c>
      <c r="Z140" s="203">
        <v>20227346.47580228</v>
      </c>
      <c r="AA140" s="166">
        <v>93649.765883101572</v>
      </c>
      <c r="AB140" s="204">
        <f t="shared" si="34"/>
        <v>20320996.241685383</v>
      </c>
      <c r="AC140" s="248">
        <v>-1650190</v>
      </c>
      <c r="AD140" s="161">
        <v>8245826.6932578599</v>
      </c>
      <c r="AE140" s="205">
        <f t="shared" si="35"/>
        <v>26916632.934943244</v>
      </c>
      <c r="AF140" s="166">
        <f t="shared" si="36"/>
        <v>1336.0782753372007</v>
      </c>
    </row>
    <row r="141" spans="1:32">
      <c r="A141" s="91">
        <v>425</v>
      </c>
      <c r="B141" s="86" t="s">
        <v>315</v>
      </c>
      <c r="C141" s="87">
        <v>10218</v>
      </c>
      <c r="D141" s="207">
        <v>12942124</v>
      </c>
      <c r="E141" s="325">
        <f t="shared" si="30"/>
        <v>16259553</v>
      </c>
      <c r="F141" s="299">
        <v>-1316065</v>
      </c>
      <c r="G141" s="237">
        <v>-2001364</v>
      </c>
      <c r="H141" s="166">
        <v>5636773</v>
      </c>
      <c r="I141" s="297">
        <v>18578897</v>
      </c>
      <c r="J141" s="326">
        <v>886471</v>
      </c>
      <c r="K141" s="528">
        <v>1174532.8275285389</v>
      </c>
      <c r="L141" s="205">
        <f t="shared" si="31"/>
        <v>20639900.82752854</v>
      </c>
      <c r="M141" s="63">
        <f t="shared" si="32"/>
        <v>2019.9550623926932</v>
      </c>
      <c r="N141" s="324">
        <v>17</v>
      </c>
      <c r="O141" s="189">
        <f t="shared" si="26"/>
        <v>-8560187.6753609553</v>
      </c>
      <c r="P141" s="190">
        <f t="shared" si="33"/>
        <v>-0.29315622363657839</v>
      </c>
      <c r="Q141" s="189">
        <f t="shared" si="27"/>
        <v>-832.17313675650553</v>
      </c>
      <c r="R141" s="42"/>
      <c r="S141" s="62">
        <f t="shared" si="28"/>
        <v>-0.24609772243838246</v>
      </c>
      <c r="T141" s="62">
        <f t="shared" si="29"/>
        <v>-0.70384239048052089</v>
      </c>
      <c r="U141" s="84"/>
      <c r="V141" s="44"/>
      <c r="W141" s="91">
        <v>425</v>
      </c>
      <c r="X141" s="86" t="s">
        <v>315</v>
      </c>
      <c r="Y141" s="87">
        <v>10238</v>
      </c>
      <c r="Z141" s="203">
        <v>17020469.140445128</v>
      </c>
      <c r="AA141" s="166">
        <v>7623171.7570072841</v>
      </c>
      <c r="AB141" s="204">
        <f t="shared" si="34"/>
        <v>24643640.897452414</v>
      </c>
      <c r="AC141" s="247">
        <v>590543</v>
      </c>
      <c r="AD141" s="161">
        <v>3965904.6054370813</v>
      </c>
      <c r="AE141" s="205">
        <f t="shared" si="35"/>
        <v>29200088.502889495</v>
      </c>
      <c r="AF141" s="166">
        <f t="shared" si="36"/>
        <v>2852.1281991491987</v>
      </c>
    </row>
    <row r="142" spans="1:32">
      <c r="A142" s="91">
        <v>426</v>
      </c>
      <c r="B142" s="86" t="s">
        <v>316</v>
      </c>
      <c r="C142" s="87">
        <v>11979</v>
      </c>
      <c r="D142" s="207">
        <v>4687741</v>
      </c>
      <c r="E142" s="325">
        <f t="shared" si="30"/>
        <v>5325743</v>
      </c>
      <c r="F142" s="299">
        <v>-310908</v>
      </c>
      <c r="G142" s="238">
        <v>-327094</v>
      </c>
      <c r="H142" s="166">
        <v>6404507</v>
      </c>
      <c r="I142" s="297">
        <v>11092248</v>
      </c>
      <c r="J142" s="326">
        <v>-2245099</v>
      </c>
      <c r="K142" s="528">
        <v>2102356.0885772733</v>
      </c>
      <c r="L142" s="205">
        <f t="shared" si="31"/>
        <v>10949505.088577274</v>
      </c>
      <c r="M142" s="63">
        <f t="shared" si="32"/>
        <v>914.05835951058305</v>
      </c>
      <c r="N142" s="324">
        <v>12</v>
      </c>
      <c r="O142" s="189">
        <f t="shared" si="26"/>
        <v>-20617978.055306997</v>
      </c>
      <c r="P142" s="190">
        <f t="shared" si="33"/>
        <v>-0.6531397502084807</v>
      </c>
      <c r="Q142" s="189">
        <f t="shared" si="27"/>
        <v>-1717.8812055956591</v>
      </c>
      <c r="R142" s="42"/>
      <c r="S142" s="62">
        <f t="shared" si="28"/>
        <v>-0.59417995102552013</v>
      </c>
      <c r="T142" s="62">
        <f t="shared" si="29"/>
        <v>-0.69823271630350092</v>
      </c>
      <c r="U142" s="84"/>
      <c r="V142" s="44"/>
      <c r="W142" s="91">
        <v>426</v>
      </c>
      <c r="X142" s="86" t="s">
        <v>316</v>
      </c>
      <c r="Y142" s="87">
        <v>11994</v>
      </c>
      <c r="Z142" s="203">
        <v>17693040.636471119</v>
      </c>
      <c r="AA142" s="166">
        <v>9639881.9927347619</v>
      </c>
      <c r="AB142" s="204">
        <f t="shared" si="34"/>
        <v>27332922.629205883</v>
      </c>
      <c r="AC142" s="248">
        <v>-2732252</v>
      </c>
      <c r="AD142" s="161">
        <v>6966812.5146783898</v>
      </c>
      <c r="AE142" s="205">
        <f t="shared" si="35"/>
        <v>31567483.143884271</v>
      </c>
      <c r="AF142" s="166">
        <f t="shared" si="36"/>
        <v>2631.9395651062423</v>
      </c>
    </row>
    <row r="143" spans="1:32">
      <c r="A143" s="91">
        <v>430</v>
      </c>
      <c r="B143" s="86" t="s">
        <v>107</v>
      </c>
      <c r="C143" s="87">
        <v>15628</v>
      </c>
      <c r="D143" s="207">
        <v>2524091</v>
      </c>
      <c r="E143" s="325">
        <f t="shared" si="30"/>
        <v>1753052</v>
      </c>
      <c r="F143" s="299">
        <v>526366</v>
      </c>
      <c r="G143" s="238">
        <v>244673</v>
      </c>
      <c r="H143" s="166">
        <v>6287059</v>
      </c>
      <c r="I143" s="297">
        <v>8811150</v>
      </c>
      <c r="J143" s="326">
        <v>-1818557</v>
      </c>
      <c r="K143" s="528">
        <v>3269412.1650267853</v>
      </c>
      <c r="L143" s="205">
        <f t="shared" si="31"/>
        <v>10262005.165026786</v>
      </c>
      <c r="M143" s="63">
        <f t="shared" si="32"/>
        <v>656.64225524870653</v>
      </c>
      <c r="N143" s="324">
        <v>2</v>
      </c>
      <c r="O143" s="189">
        <f t="shared" si="26"/>
        <v>-38448141.950326636</v>
      </c>
      <c r="P143" s="190">
        <f t="shared" si="33"/>
        <v>-0.78932510425959679</v>
      </c>
      <c r="Q143" s="189">
        <f t="shared" si="27"/>
        <v>-2432.1432308231656</v>
      </c>
      <c r="R143" s="42"/>
      <c r="S143" s="62">
        <f t="shared" si="28"/>
        <v>-0.78109808351977073</v>
      </c>
      <c r="T143" s="62">
        <f t="shared" si="29"/>
        <v>-0.6791347833132656</v>
      </c>
      <c r="U143" s="84"/>
      <c r="V143" s="44"/>
      <c r="W143" s="91">
        <v>430</v>
      </c>
      <c r="X143" s="86" t="s">
        <v>107</v>
      </c>
      <c r="Y143" s="87">
        <v>15770</v>
      </c>
      <c r="Z143" s="203">
        <v>29349401.17783748</v>
      </c>
      <c r="AA143" s="166">
        <v>10902187.943337727</v>
      </c>
      <c r="AB143" s="204">
        <f t="shared" si="34"/>
        <v>40251589.121175207</v>
      </c>
      <c r="AC143" s="247">
        <v>-1730805</v>
      </c>
      <c r="AD143" s="161">
        <v>10189362.994178213</v>
      </c>
      <c r="AE143" s="205">
        <f t="shared" si="35"/>
        <v>48710147.11535342</v>
      </c>
      <c r="AF143" s="166">
        <f t="shared" si="36"/>
        <v>3088.7854860718721</v>
      </c>
    </row>
    <row r="144" spans="1:32">
      <c r="A144" s="91">
        <v>433</v>
      </c>
      <c r="B144" s="86" t="s">
        <v>108</v>
      </c>
      <c r="C144" s="87">
        <v>7799</v>
      </c>
      <c r="D144" s="207">
        <v>3375553</v>
      </c>
      <c r="E144" s="325">
        <f t="shared" si="30"/>
        <v>2283797</v>
      </c>
      <c r="F144" s="299">
        <v>575408</v>
      </c>
      <c r="G144" s="238">
        <v>516348</v>
      </c>
      <c r="H144" s="166">
        <v>2334460</v>
      </c>
      <c r="I144" s="297">
        <v>5710013</v>
      </c>
      <c r="J144" s="326">
        <v>-839601</v>
      </c>
      <c r="K144" s="528">
        <v>1451098.1496431325</v>
      </c>
      <c r="L144" s="205">
        <f t="shared" si="31"/>
        <v>6321510.1496431325</v>
      </c>
      <c r="M144" s="63">
        <f t="shared" si="32"/>
        <v>810.55393635634471</v>
      </c>
      <c r="N144" s="324">
        <v>5</v>
      </c>
      <c r="O144" s="189">
        <f t="shared" si="26"/>
        <v>-12359529.889323143</v>
      </c>
      <c r="P144" s="190">
        <f t="shared" si="33"/>
        <v>-0.6616082329218681</v>
      </c>
      <c r="Q144" s="189">
        <f t="shared" si="27"/>
        <v>-1568.2872757875843</v>
      </c>
      <c r="R144" s="42"/>
      <c r="S144" s="62">
        <f t="shared" si="28"/>
        <v>-0.60467977569482168</v>
      </c>
      <c r="T144" s="62">
        <f t="shared" si="29"/>
        <v>-0.70205107508014075</v>
      </c>
      <c r="U144" s="84"/>
      <c r="V144" s="44"/>
      <c r="W144" s="91">
        <v>433</v>
      </c>
      <c r="X144" s="86" t="s">
        <v>108</v>
      </c>
      <c r="Y144" s="87">
        <v>7853</v>
      </c>
      <c r="Z144" s="203">
        <v>10315524.153107958</v>
      </c>
      <c r="AA144" s="166">
        <v>4128495.2745244568</v>
      </c>
      <c r="AB144" s="204">
        <f t="shared" si="34"/>
        <v>14444019.427632414</v>
      </c>
      <c r="AC144" s="248">
        <v>-633271</v>
      </c>
      <c r="AD144" s="161">
        <v>4870291.6113338601</v>
      </c>
      <c r="AE144" s="205">
        <f t="shared" si="35"/>
        <v>18681040.038966276</v>
      </c>
      <c r="AF144" s="166">
        <f t="shared" si="36"/>
        <v>2378.8412121439292</v>
      </c>
    </row>
    <row r="145" spans="1:32">
      <c r="A145" s="91">
        <v>434</v>
      </c>
      <c r="B145" s="86" t="s">
        <v>317</v>
      </c>
      <c r="C145" s="87">
        <v>14643</v>
      </c>
      <c r="D145" s="207">
        <v>7534781</v>
      </c>
      <c r="E145" s="325">
        <f t="shared" si="30"/>
        <v>3862079</v>
      </c>
      <c r="F145" s="299">
        <v>2242491</v>
      </c>
      <c r="G145" s="238">
        <v>1430211</v>
      </c>
      <c r="H145" s="166">
        <v>1902749</v>
      </c>
      <c r="I145" s="297">
        <v>9437530</v>
      </c>
      <c r="J145" s="326">
        <v>-1018727</v>
      </c>
      <c r="K145" s="528">
        <v>2636959.544557672</v>
      </c>
      <c r="L145" s="205">
        <f t="shared" si="31"/>
        <v>11055762.544557672</v>
      </c>
      <c r="M145" s="63">
        <f t="shared" si="32"/>
        <v>755.02031991789056</v>
      </c>
      <c r="N145" s="324">
        <v>1</v>
      </c>
      <c r="O145" s="189">
        <f t="shared" si="26"/>
        <v>-24217787.939501483</v>
      </c>
      <c r="P145" s="190">
        <f t="shared" si="33"/>
        <v>-0.68657074797293227</v>
      </c>
      <c r="Q145" s="189">
        <f t="shared" si="27"/>
        <v>-1637.2177597063314</v>
      </c>
      <c r="R145" s="42"/>
      <c r="S145" s="62">
        <f t="shared" si="28"/>
        <v>-0.65731944276444831</v>
      </c>
      <c r="T145" s="62">
        <f t="shared" si="29"/>
        <v>-0.69337964642612782</v>
      </c>
      <c r="U145" s="84"/>
      <c r="V145" s="44"/>
      <c r="W145" s="91">
        <v>434</v>
      </c>
      <c r="X145" s="86" t="s">
        <v>317</v>
      </c>
      <c r="Y145" s="87">
        <v>14745</v>
      </c>
      <c r="Z145" s="203">
        <v>23820585.329151709</v>
      </c>
      <c r="AA145" s="166">
        <v>3719728.2390698814</v>
      </c>
      <c r="AB145" s="204">
        <f t="shared" si="34"/>
        <v>27540313.568221591</v>
      </c>
      <c r="AC145" s="247">
        <v>-866843</v>
      </c>
      <c r="AD145" s="161">
        <v>8600079.9158375673</v>
      </c>
      <c r="AE145" s="205">
        <f t="shared" si="35"/>
        <v>35273550.484059155</v>
      </c>
      <c r="AF145" s="166">
        <f t="shared" si="36"/>
        <v>2392.2380796242219</v>
      </c>
    </row>
    <row r="146" spans="1:32">
      <c r="A146" s="91">
        <v>435</v>
      </c>
      <c r="B146" s="86" t="s">
        <v>109</v>
      </c>
      <c r="C146" s="87">
        <v>703</v>
      </c>
      <c r="D146" s="207">
        <v>711348</v>
      </c>
      <c r="E146" s="325">
        <f t="shared" si="30"/>
        <v>87048</v>
      </c>
      <c r="F146" s="299">
        <v>281995</v>
      </c>
      <c r="G146" s="238">
        <v>342305</v>
      </c>
      <c r="H146" s="166">
        <v>2067</v>
      </c>
      <c r="I146" s="297">
        <v>713415</v>
      </c>
      <c r="J146" s="326">
        <v>-190726</v>
      </c>
      <c r="K146" s="528">
        <v>151925.542487278</v>
      </c>
      <c r="L146" s="205">
        <f t="shared" si="31"/>
        <v>674614.542487278</v>
      </c>
      <c r="M146" s="63">
        <f t="shared" si="32"/>
        <v>959.62239329627027</v>
      </c>
      <c r="N146" s="324">
        <v>13</v>
      </c>
      <c r="O146" s="189">
        <f t="shared" si="26"/>
        <v>-1837034.2330751047</v>
      </c>
      <c r="P146" s="190">
        <f t="shared" si="33"/>
        <v>-0.73140570088816448</v>
      </c>
      <c r="Q146" s="189">
        <f t="shared" si="27"/>
        <v>-2633.5804329732327</v>
      </c>
      <c r="R146" s="42"/>
      <c r="S146" s="62">
        <f t="shared" si="28"/>
        <v>-0.67492321402718591</v>
      </c>
      <c r="T146" s="62">
        <f t="shared" si="29"/>
        <v>-0.69578702683813609</v>
      </c>
      <c r="U146" s="84"/>
      <c r="V146" s="44"/>
      <c r="W146" s="91">
        <v>435</v>
      </c>
      <c r="X146" s="86" t="s">
        <v>109</v>
      </c>
      <c r="Y146" s="87">
        <v>699</v>
      </c>
      <c r="Z146" s="203">
        <v>1870647.7421377704</v>
      </c>
      <c r="AA146" s="166">
        <v>323956.82756430109</v>
      </c>
      <c r="AB146" s="204">
        <f t="shared" si="34"/>
        <v>2194604.5697020716</v>
      </c>
      <c r="AC146" s="248">
        <v>-182361</v>
      </c>
      <c r="AD146" s="161">
        <v>499405.20586031134</v>
      </c>
      <c r="AE146" s="205">
        <f t="shared" si="35"/>
        <v>2511648.7755623828</v>
      </c>
      <c r="AF146" s="166">
        <f t="shared" si="36"/>
        <v>3593.202826269503</v>
      </c>
    </row>
    <row r="147" spans="1:32">
      <c r="A147" s="91">
        <v>436</v>
      </c>
      <c r="B147" s="86" t="s">
        <v>110</v>
      </c>
      <c r="C147" s="87">
        <v>2018</v>
      </c>
      <c r="D147" s="207">
        <v>2881447</v>
      </c>
      <c r="E147" s="325">
        <f t="shared" si="30"/>
        <v>2457391</v>
      </c>
      <c r="F147" s="299">
        <v>348525</v>
      </c>
      <c r="G147" s="238">
        <v>75531</v>
      </c>
      <c r="H147" s="166">
        <v>1491646</v>
      </c>
      <c r="I147" s="297">
        <v>4373093</v>
      </c>
      <c r="J147" s="326">
        <v>-388488</v>
      </c>
      <c r="K147" s="528">
        <v>323531.59803770063</v>
      </c>
      <c r="L147" s="205">
        <f t="shared" si="31"/>
        <v>4308136.5980377011</v>
      </c>
      <c r="M147" s="63">
        <f t="shared" si="32"/>
        <v>2134.8546075508925</v>
      </c>
      <c r="N147" s="324">
        <v>17</v>
      </c>
      <c r="O147" s="189">
        <f t="shared" si="26"/>
        <v>-2748860.1181731541</v>
      </c>
      <c r="P147" s="190">
        <f t="shared" si="33"/>
        <v>-0.38952265796846108</v>
      </c>
      <c r="Q147" s="189">
        <f t="shared" si="27"/>
        <v>-1331.2537992324351</v>
      </c>
      <c r="R147" s="42"/>
      <c r="S147" s="62">
        <f t="shared" si="28"/>
        <v>-0.30810517189374598</v>
      </c>
      <c r="T147" s="62">
        <f t="shared" si="29"/>
        <v>-0.69840198549160581</v>
      </c>
      <c r="U147" s="84"/>
      <c r="V147" s="44"/>
      <c r="W147" s="91">
        <v>436</v>
      </c>
      <c r="X147" s="86" t="s">
        <v>110</v>
      </c>
      <c r="Y147" s="87">
        <v>2036</v>
      </c>
      <c r="Z147" s="203">
        <v>4106017.8341014069</v>
      </c>
      <c r="AA147" s="166">
        <v>2214441.3200294948</v>
      </c>
      <c r="AB147" s="204">
        <f t="shared" si="34"/>
        <v>6320459.1541309021</v>
      </c>
      <c r="AC147" s="247">
        <v>-336187</v>
      </c>
      <c r="AD147" s="161">
        <v>1072724.5620799535</v>
      </c>
      <c r="AE147" s="205">
        <f t="shared" si="35"/>
        <v>7056996.7162108552</v>
      </c>
      <c r="AF147" s="166">
        <f t="shared" si="36"/>
        <v>3466.1084067833276</v>
      </c>
    </row>
    <row r="148" spans="1:32">
      <c r="A148" s="91">
        <v>440</v>
      </c>
      <c r="B148" s="86" t="s">
        <v>318</v>
      </c>
      <c r="C148" s="87">
        <v>5622</v>
      </c>
      <c r="D148" s="207">
        <v>7302108</v>
      </c>
      <c r="E148" s="325">
        <f t="shared" si="30"/>
        <v>10010874</v>
      </c>
      <c r="F148" s="299">
        <v>-1326490</v>
      </c>
      <c r="G148" s="238">
        <v>-1382276</v>
      </c>
      <c r="H148" s="166">
        <v>3227863</v>
      </c>
      <c r="I148" s="297">
        <v>10529971</v>
      </c>
      <c r="J148" s="326">
        <v>-1388868</v>
      </c>
      <c r="K148" s="528">
        <v>755028.91815889569</v>
      </c>
      <c r="L148" s="205">
        <f t="shared" si="31"/>
        <v>9896131.9181588963</v>
      </c>
      <c r="M148" s="63">
        <f t="shared" si="32"/>
        <v>1760.2511416148873</v>
      </c>
      <c r="N148" s="324">
        <v>15</v>
      </c>
      <c r="O148" s="189">
        <f t="shared" si="26"/>
        <v>-6607620.2360222321</v>
      </c>
      <c r="P148" s="190">
        <f t="shared" si="33"/>
        <v>-0.40037078685456573</v>
      </c>
      <c r="Q148" s="189">
        <f t="shared" si="27"/>
        <v>-1221.9953625739686</v>
      </c>
      <c r="R148" s="42"/>
      <c r="S148" s="62">
        <f t="shared" si="28"/>
        <v>-0.30970076024939863</v>
      </c>
      <c r="T148" s="62">
        <f t="shared" si="29"/>
        <v>-0.69709584407684977</v>
      </c>
      <c r="U148" s="84"/>
      <c r="V148" s="44"/>
      <c r="W148" s="91">
        <v>440</v>
      </c>
      <c r="X148" s="86" t="s">
        <v>318</v>
      </c>
      <c r="Y148" s="87">
        <v>5534</v>
      </c>
      <c r="Z148" s="203">
        <v>10636824.152921982</v>
      </c>
      <c r="AA148" s="166">
        <v>4617387.9244437413</v>
      </c>
      <c r="AB148" s="204">
        <f t="shared" si="34"/>
        <v>15254212.077365723</v>
      </c>
      <c r="AC148" s="248">
        <v>-1243093</v>
      </c>
      <c r="AD148" s="161">
        <v>2492633.0768154063</v>
      </c>
      <c r="AE148" s="205">
        <f t="shared" si="35"/>
        <v>16503752.154181128</v>
      </c>
      <c r="AF148" s="166">
        <f t="shared" si="36"/>
        <v>2982.2465041888559</v>
      </c>
    </row>
    <row r="149" spans="1:32">
      <c r="A149" s="91">
        <v>441</v>
      </c>
      <c r="B149" s="86" t="s">
        <v>111</v>
      </c>
      <c r="C149" s="87">
        <v>4473</v>
      </c>
      <c r="D149" s="207">
        <v>-589890</v>
      </c>
      <c r="E149" s="325">
        <f t="shared" si="30"/>
        <v>282669</v>
      </c>
      <c r="F149" s="299">
        <v>-678572</v>
      </c>
      <c r="G149" s="238">
        <v>-193987</v>
      </c>
      <c r="H149" s="166">
        <v>823356</v>
      </c>
      <c r="I149" s="297">
        <v>233466</v>
      </c>
      <c r="J149" s="326">
        <v>-398992</v>
      </c>
      <c r="K149" s="528">
        <v>894431.67918291804</v>
      </c>
      <c r="L149" s="205">
        <f t="shared" si="31"/>
        <v>728905.67918291804</v>
      </c>
      <c r="M149" s="63">
        <f t="shared" si="32"/>
        <v>162.95678050143485</v>
      </c>
      <c r="N149" s="324">
        <v>9</v>
      </c>
      <c r="O149" s="189">
        <f t="shared" si="26"/>
        <v>-13143476.717151135</v>
      </c>
      <c r="P149" s="190">
        <f t="shared" si="33"/>
        <v>-0.94745634467403805</v>
      </c>
      <c r="Q149" s="189">
        <f t="shared" si="27"/>
        <v>-2890.6162761426449</v>
      </c>
      <c r="R149" s="42"/>
      <c r="S149" s="62">
        <f t="shared" si="28"/>
        <v>-0.97933808708192704</v>
      </c>
      <c r="T149" s="62">
        <f t="shared" si="29"/>
        <v>-0.7014070615165251</v>
      </c>
      <c r="U149" s="84"/>
      <c r="V149" s="44"/>
      <c r="W149" s="91">
        <v>441</v>
      </c>
      <c r="X149" s="86" t="s">
        <v>111</v>
      </c>
      <c r="Y149" s="87">
        <v>4543</v>
      </c>
      <c r="Z149" s="203">
        <v>9199981.7077976651</v>
      </c>
      <c r="AA149" s="166">
        <v>2099359.3031591214</v>
      </c>
      <c r="AB149" s="204">
        <f t="shared" si="34"/>
        <v>11299341.010956787</v>
      </c>
      <c r="AC149" s="247">
        <v>-422447</v>
      </c>
      <c r="AD149" s="161">
        <v>2995488.3853772669</v>
      </c>
      <c r="AE149" s="205">
        <f t="shared" si="35"/>
        <v>13872382.396334054</v>
      </c>
      <c r="AF149" s="166">
        <f t="shared" si="36"/>
        <v>3053.5730566440798</v>
      </c>
    </row>
    <row r="150" spans="1:32">
      <c r="A150" s="91">
        <v>444</v>
      </c>
      <c r="B150" s="86" t="s">
        <v>319</v>
      </c>
      <c r="C150" s="87">
        <v>45988</v>
      </c>
      <c r="D150" s="207">
        <v>19695105</v>
      </c>
      <c r="E150" s="325">
        <f t="shared" si="30"/>
        <v>13994947</v>
      </c>
      <c r="F150" s="299">
        <v>1741465</v>
      </c>
      <c r="G150" s="238">
        <v>3958693</v>
      </c>
      <c r="H150" s="166">
        <v>6844569</v>
      </c>
      <c r="I150" s="297">
        <v>26539674</v>
      </c>
      <c r="J150" s="326">
        <v>-994203</v>
      </c>
      <c r="K150" s="528">
        <v>7224175.9161620373</v>
      </c>
      <c r="L150" s="205">
        <f t="shared" si="31"/>
        <v>32769646.916162036</v>
      </c>
      <c r="M150" s="63">
        <f t="shared" si="32"/>
        <v>712.56951631212564</v>
      </c>
      <c r="N150" s="324">
        <v>1</v>
      </c>
      <c r="O150" s="189">
        <f t="shared" si="26"/>
        <v>-56925817.788823254</v>
      </c>
      <c r="P150" s="190">
        <f t="shared" si="33"/>
        <v>-0.63465659023069099</v>
      </c>
      <c r="Q150" s="189">
        <f t="shared" si="27"/>
        <v>-1242.1762602860806</v>
      </c>
      <c r="R150" s="42"/>
      <c r="S150" s="62">
        <f t="shared" si="28"/>
        <v>-0.60244330228218024</v>
      </c>
      <c r="T150" s="62">
        <f t="shared" si="29"/>
        <v>-0.69277035014325306</v>
      </c>
      <c r="U150" s="84"/>
      <c r="V150" s="44"/>
      <c r="W150" s="91">
        <v>444</v>
      </c>
      <c r="X150" s="86" t="s">
        <v>319</v>
      </c>
      <c r="Y150" s="87">
        <v>45886</v>
      </c>
      <c r="Z150" s="203">
        <v>61781744.463028558</v>
      </c>
      <c r="AA150" s="166">
        <v>4975209.079325024</v>
      </c>
      <c r="AB150" s="204">
        <f t="shared" si="34"/>
        <v>66756953.542353585</v>
      </c>
      <c r="AC150" s="248">
        <v>-575417</v>
      </c>
      <c r="AD150" s="161">
        <v>23513928.162631698</v>
      </c>
      <c r="AE150" s="205">
        <f t="shared" si="35"/>
        <v>89695464.704985291</v>
      </c>
      <c r="AF150" s="166">
        <f t="shared" si="36"/>
        <v>1954.7457765982062</v>
      </c>
    </row>
    <row r="151" spans="1:32">
      <c r="A151" s="91">
        <v>445</v>
      </c>
      <c r="B151" s="86" t="s">
        <v>320</v>
      </c>
      <c r="C151" s="87">
        <v>15086</v>
      </c>
      <c r="D151" s="207">
        <v>7788070</v>
      </c>
      <c r="E151" s="325">
        <f t="shared" si="30"/>
        <v>11409936</v>
      </c>
      <c r="F151" s="299">
        <v>-3399390</v>
      </c>
      <c r="G151" s="238">
        <v>-222476</v>
      </c>
      <c r="H151" s="166">
        <v>871155</v>
      </c>
      <c r="I151" s="297">
        <v>8659225</v>
      </c>
      <c r="J151" s="326">
        <v>-323495</v>
      </c>
      <c r="K151" s="528">
        <v>2386424.5004629069</v>
      </c>
      <c r="L151" s="205">
        <f t="shared" si="31"/>
        <v>10722154.500462906</v>
      </c>
      <c r="M151" s="63">
        <f t="shared" si="32"/>
        <v>710.7354169735454</v>
      </c>
      <c r="N151" s="324">
        <v>2</v>
      </c>
      <c r="O151" s="189">
        <f t="shared" si="26"/>
        <v>-24528639.629602276</v>
      </c>
      <c r="P151" s="190">
        <f t="shared" si="33"/>
        <v>-0.69583225668899051</v>
      </c>
      <c r="Q151" s="189">
        <f t="shared" si="27"/>
        <v>-1622.9815065660232</v>
      </c>
      <c r="R151" s="42"/>
      <c r="S151" s="62">
        <f t="shared" si="28"/>
        <v>-0.69485572066325441</v>
      </c>
      <c r="T151" s="62">
        <f t="shared" si="29"/>
        <v>-0.66694927075422661</v>
      </c>
      <c r="U151" s="84"/>
      <c r="V151" s="44"/>
      <c r="W151" s="91">
        <v>445</v>
      </c>
      <c r="X151" s="86" t="s">
        <v>320</v>
      </c>
      <c r="Y151" s="87">
        <v>15105</v>
      </c>
      <c r="Z151" s="203">
        <v>27392049.839794926</v>
      </c>
      <c r="AA151" s="166">
        <v>985427.91866571968</v>
      </c>
      <c r="AB151" s="204">
        <f t="shared" si="34"/>
        <v>28377477.758460645</v>
      </c>
      <c r="AC151" s="247">
        <v>-292032</v>
      </c>
      <c r="AD151" s="161">
        <v>7165348.3716045385</v>
      </c>
      <c r="AE151" s="205">
        <f t="shared" si="35"/>
        <v>35250794.13006518</v>
      </c>
      <c r="AF151" s="166">
        <f t="shared" si="36"/>
        <v>2333.7169235395686</v>
      </c>
    </row>
    <row r="152" spans="1:32">
      <c r="A152" s="91">
        <v>475</v>
      </c>
      <c r="B152" s="86" t="s">
        <v>321</v>
      </c>
      <c r="C152" s="87">
        <v>5487</v>
      </c>
      <c r="D152" s="207">
        <v>2833672</v>
      </c>
      <c r="E152" s="325">
        <f t="shared" si="30"/>
        <v>4997260</v>
      </c>
      <c r="F152" s="299">
        <v>-1220835</v>
      </c>
      <c r="G152" s="238">
        <v>-942753</v>
      </c>
      <c r="H152" s="166">
        <v>1865512</v>
      </c>
      <c r="I152" s="297">
        <v>4699184</v>
      </c>
      <c r="J152" s="326">
        <v>-203971</v>
      </c>
      <c r="K152" s="528">
        <v>1105585.6937992244</v>
      </c>
      <c r="L152" s="205">
        <f t="shared" si="31"/>
        <v>5600798.6937992247</v>
      </c>
      <c r="M152" s="63">
        <f t="shared" si="32"/>
        <v>1020.7396926916757</v>
      </c>
      <c r="N152" s="324">
        <v>15</v>
      </c>
      <c r="O152" s="189">
        <f t="shared" si="26"/>
        <v>-13765896.647107571</v>
      </c>
      <c r="P152" s="190">
        <f t="shared" si="33"/>
        <v>-0.71080256103533146</v>
      </c>
      <c r="Q152" s="189">
        <f t="shared" si="27"/>
        <v>-2532.1304854236782</v>
      </c>
      <c r="R152" s="42"/>
      <c r="S152" s="62">
        <f t="shared" si="28"/>
        <v>-0.70033399764651438</v>
      </c>
      <c r="T152" s="62">
        <f t="shared" si="29"/>
        <v>-0.70154822674345929</v>
      </c>
      <c r="U152" s="84"/>
      <c r="V152" s="44"/>
      <c r="W152" s="91">
        <v>475</v>
      </c>
      <c r="X152" s="86" t="s">
        <v>321</v>
      </c>
      <c r="Y152" s="87">
        <v>5451</v>
      </c>
      <c r="Z152" s="203">
        <v>12266151.671896236</v>
      </c>
      <c r="AA152" s="166">
        <v>3415253.5028451006</v>
      </c>
      <c r="AB152" s="204">
        <f t="shared" si="34"/>
        <v>15681405.174741337</v>
      </c>
      <c r="AC152" s="248">
        <v>-19113</v>
      </c>
      <c r="AD152" s="161">
        <v>3704403.1661654566</v>
      </c>
      <c r="AE152" s="205">
        <f t="shared" si="35"/>
        <v>19366695.340906795</v>
      </c>
      <c r="AF152" s="166">
        <f t="shared" si="36"/>
        <v>3552.8701781153541</v>
      </c>
    </row>
    <row r="153" spans="1:32">
      <c r="A153" s="91">
        <v>480</v>
      </c>
      <c r="B153" s="86" t="s">
        <v>322</v>
      </c>
      <c r="C153" s="87">
        <v>1990</v>
      </c>
      <c r="D153" s="207">
        <v>828886</v>
      </c>
      <c r="E153" s="325">
        <f t="shared" si="30"/>
        <v>492238</v>
      </c>
      <c r="F153" s="299">
        <v>261707</v>
      </c>
      <c r="G153" s="238">
        <v>74941</v>
      </c>
      <c r="H153" s="166">
        <v>966329</v>
      </c>
      <c r="I153" s="297">
        <v>1795216</v>
      </c>
      <c r="J153" s="326">
        <v>-471129</v>
      </c>
      <c r="K153" s="528">
        <v>434726.18160574726</v>
      </c>
      <c r="L153" s="205">
        <f t="shared" si="31"/>
        <v>1758813.1816057472</v>
      </c>
      <c r="M153" s="63">
        <f t="shared" si="32"/>
        <v>883.82571939987292</v>
      </c>
      <c r="N153" s="324">
        <v>2</v>
      </c>
      <c r="O153" s="189">
        <f t="shared" si="26"/>
        <v>-3475940.0057853954</v>
      </c>
      <c r="P153" s="190">
        <f t="shared" si="33"/>
        <v>-0.66401220484622481</v>
      </c>
      <c r="Q153" s="189">
        <f t="shared" si="27"/>
        <v>-1734.8602172640303</v>
      </c>
      <c r="R153" s="42"/>
      <c r="S153" s="62">
        <f t="shared" si="28"/>
        <v>-0.58690537001334153</v>
      </c>
      <c r="T153" s="62">
        <f t="shared" si="29"/>
        <v>-0.6813112463323634</v>
      </c>
      <c r="U153" s="84"/>
      <c r="V153" s="44"/>
      <c r="W153" s="91">
        <v>480</v>
      </c>
      <c r="X153" s="86" t="s">
        <v>322</v>
      </c>
      <c r="Y153" s="87">
        <v>1999</v>
      </c>
      <c r="Z153" s="203">
        <v>2910666.0217814827</v>
      </c>
      <c r="AA153" s="166">
        <v>1435108.2141556421</v>
      </c>
      <c r="AB153" s="204">
        <f t="shared" si="34"/>
        <v>4345774.235937125</v>
      </c>
      <c r="AC153" s="247">
        <v>-475130</v>
      </c>
      <c r="AD153" s="161">
        <v>1364108.9514540171</v>
      </c>
      <c r="AE153" s="205">
        <f t="shared" si="35"/>
        <v>5234753.1873911424</v>
      </c>
      <c r="AF153" s="166">
        <f t="shared" si="36"/>
        <v>2618.6859366639032</v>
      </c>
    </row>
    <row r="154" spans="1:32">
      <c r="A154" s="91">
        <v>481</v>
      </c>
      <c r="B154" s="86" t="s">
        <v>112</v>
      </c>
      <c r="C154" s="87">
        <v>9612</v>
      </c>
      <c r="D154" s="207">
        <v>5865271</v>
      </c>
      <c r="E154" s="325">
        <f t="shared" si="30"/>
        <v>5653216</v>
      </c>
      <c r="F154" s="299">
        <v>180558</v>
      </c>
      <c r="G154" s="238">
        <v>31497</v>
      </c>
      <c r="H154" s="166">
        <v>1142910</v>
      </c>
      <c r="I154" s="297">
        <v>7008181</v>
      </c>
      <c r="J154" s="326">
        <v>-2046174</v>
      </c>
      <c r="K154" s="528">
        <v>1262495.7103223633</v>
      </c>
      <c r="L154" s="205">
        <f t="shared" si="31"/>
        <v>6224502.7103223633</v>
      </c>
      <c r="M154" s="63">
        <f t="shared" si="32"/>
        <v>647.57622870603029</v>
      </c>
      <c r="N154" s="324">
        <v>2</v>
      </c>
      <c r="O154" s="189">
        <f t="shared" si="26"/>
        <v>-4422640.9299681447</v>
      </c>
      <c r="P154" s="190">
        <f t="shared" si="33"/>
        <v>-0.41538285566395089</v>
      </c>
      <c r="Q154" s="189">
        <f t="shared" si="27"/>
        <v>-468.12571410969929</v>
      </c>
      <c r="R154" s="42"/>
      <c r="S154" s="62">
        <f t="shared" si="28"/>
        <v>-0.15200239047031927</v>
      </c>
      <c r="T154" s="62">
        <f t="shared" si="29"/>
        <v>-0.70215608507202099</v>
      </c>
      <c r="U154" s="84"/>
      <c r="V154" s="44"/>
      <c r="W154" s="91">
        <v>481</v>
      </c>
      <c r="X154" s="86" t="s">
        <v>112</v>
      </c>
      <c r="Y154" s="87">
        <v>9543</v>
      </c>
      <c r="Z154" s="203">
        <v>8425126.7053078357</v>
      </c>
      <c r="AA154" s="166">
        <v>-160739.02161271192</v>
      </c>
      <c r="AB154" s="204">
        <f t="shared" si="34"/>
        <v>8264387.6836951235</v>
      </c>
      <c r="AC154" s="248">
        <v>-1856027</v>
      </c>
      <c r="AD154" s="161">
        <v>4238782.9565953845</v>
      </c>
      <c r="AE154" s="205">
        <f t="shared" si="35"/>
        <v>10647143.640290508</v>
      </c>
      <c r="AF154" s="166">
        <f t="shared" si="36"/>
        <v>1115.7019428157296</v>
      </c>
    </row>
    <row r="155" spans="1:32">
      <c r="A155" s="91">
        <v>483</v>
      </c>
      <c r="B155" s="86" t="s">
        <v>113</v>
      </c>
      <c r="C155" s="87">
        <v>1076</v>
      </c>
      <c r="D155" s="207">
        <v>946195</v>
      </c>
      <c r="E155" s="325">
        <f t="shared" si="30"/>
        <v>1226590</v>
      </c>
      <c r="F155" s="299">
        <v>-80834</v>
      </c>
      <c r="G155" s="238">
        <v>-199561</v>
      </c>
      <c r="H155" s="166">
        <v>956844</v>
      </c>
      <c r="I155" s="297">
        <v>1903039</v>
      </c>
      <c r="J155" s="326">
        <v>-208749</v>
      </c>
      <c r="K155" s="528">
        <v>241773.01546562792</v>
      </c>
      <c r="L155" s="205">
        <f t="shared" si="31"/>
        <v>1936063.0154656279</v>
      </c>
      <c r="M155" s="63">
        <f t="shared" si="32"/>
        <v>1799.315070135342</v>
      </c>
      <c r="N155" s="324">
        <v>17</v>
      </c>
      <c r="O155" s="189">
        <f t="shared" si="26"/>
        <v>-2781564.2072486873</v>
      </c>
      <c r="P155" s="190">
        <f t="shared" si="33"/>
        <v>-0.58961085222165932</v>
      </c>
      <c r="Q155" s="189">
        <f t="shared" si="27"/>
        <v>-2576.9625019558594</v>
      </c>
      <c r="R155" s="42"/>
      <c r="S155" s="62">
        <f t="shared" si="28"/>
        <v>-0.5411584103896202</v>
      </c>
      <c r="T155" s="62">
        <f t="shared" si="29"/>
        <v>-0.68481890335622486</v>
      </c>
      <c r="U155" s="84"/>
      <c r="V155" s="44"/>
      <c r="W155" s="91">
        <v>483</v>
      </c>
      <c r="X155" s="86" t="s">
        <v>113</v>
      </c>
      <c r="Y155" s="87">
        <v>1078</v>
      </c>
      <c r="Z155" s="203">
        <v>2496587.0641226131</v>
      </c>
      <c r="AA155" s="166">
        <v>1650898.7852223522</v>
      </c>
      <c r="AB155" s="204">
        <f t="shared" si="34"/>
        <v>4147485.8493449651</v>
      </c>
      <c r="AC155" s="247">
        <v>-196951</v>
      </c>
      <c r="AD155" s="161">
        <v>767092.37336934975</v>
      </c>
      <c r="AE155" s="205">
        <f t="shared" si="35"/>
        <v>4717627.2227143152</v>
      </c>
      <c r="AF155" s="166">
        <f t="shared" si="36"/>
        <v>4376.2775720912014</v>
      </c>
    </row>
    <row r="156" spans="1:32">
      <c r="A156" s="91">
        <v>484</v>
      </c>
      <c r="B156" s="86" t="s">
        <v>323</v>
      </c>
      <c r="C156" s="87">
        <v>3055</v>
      </c>
      <c r="D156" s="207">
        <v>603294</v>
      </c>
      <c r="E156" s="325">
        <f t="shared" si="30"/>
        <v>819383</v>
      </c>
      <c r="F156" s="299">
        <v>-353442</v>
      </c>
      <c r="G156" s="238">
        <v>137353</v>
      </c>
      <c r="H156" s="166">
        <v>-23653</v>
      </c>
      <c r="I156" s="297">
        <v>579641</v>
      </c>
      <c r="J156" s="326">
        <v>149828</v>
      </c>
      <c r="K156" s="528">
        <v>607771.47088380624</v>
      </c>
      <c r="L156" s="205">
        <f t="shared" si="31"/>
        <v>1337240.4708838062</v>
      </c>
      <c r="M156" s="63">
        <f t="shared" si="32"/>
        <v>437.72192172956017</v>
      </c>
      <c r="N156" s="324">
        <v>4</v>
      </c>
      <c r="O156" s="189">
        <f t="shared" si="26"/>
        <v>-10007462.755892176</v>
      </c>
      <c r="P156" s="190">
        <f t="shared" si="33"/>
        <v>-0.88212644754535097</v>
      </c>
      <c r="Q156" s="189">
        <f t="shared" si="27"/>
        <v>-3262.4422096389922</v>
      </c>
      <c r="R156" s="42"/>
      <c r="S156" s="62">
        <f t="shared" si="28"/>
        <v>-0.93713600564018451</v>
      </c>
      <c r="T156" s="62">
        <f t="shared" si="29"/>
        <v>-0.6896818209402551</v>
      </c>
      <c r="U156" s="84"/>
      <c r="V156" s="44"/>
      <c r="W156" s="91">
        <v>484</v>
      </c>
      <c r="X156" s="86" t="s">
        <v>323</v>
      </c>
      <c r="Y156" s="87">
        <v>3066</v>
      </c>
      <c r="Z156" s="203">
        <v>7701391.3844845872</v>
      </c>
      <c r="AA156" s="166">
        <v>1519164.9276438016</v>
      </c>
      <c r="AB156" s="204">
        <f t="shared" si="34"/>
        <v>9220556.3121283893</v>
      </c>
      <c r="AC156" s="248">
        <v>165604</v>
      </c>
      <c r="AD156" s="161">
        <v>1958542.9146475922</v>
      </c>
      <c r="AE156" s="205">
        <f t="shared" si="35"/>
        <v>11344703.226775981</v>
      </c>
      <c r="AF156" s="166">
        <f t="shared" si="36"/>
        <v>3700.1641313685523</v>
      </c>
    </row>
    <row r="157" spans="1:32">
      <c r="A157" s="91">
        <v>489</v>
      </c>
      <c r="B157" s="86" t="s">
        <v>114</v>
      </c>
      <c r="C157" s="87">
        <v>1835</v>
      </c>
      <c r="D157" s="207">
        <v>1274395</v>
      </c>
      <c r="E157" s="325">
        <f t="shared" si="30"/>
        <v>96486</v>
      </c>
      <c r="F157" s="299">
        <v>741397</v>
      </c>
      <c r="G157" s="238">
        <v>436512</v>
      </c>
      <c r="H157" s="166">
        <v>713914</v>
      </c>
      <c r="I157" s="297">
        <v>1988310</v>
      </c>
      <c r="J157" s="326">
        <v>-425642</v>
      </c>
      <c r="K157" s="528">
        <v>426527.30960735946</v>
      </c>
      <c r="L157" s="205">
        <f t="shared" si="31"/>
        <v>1989195.3096073596</v>
      </c>
      <c r="M157" s="63">
        <f t="shared" si="32"/>
        <v>1084.0301414754003</v>
      </c>
      <c r="N157" s="324">
        <v>8</v>
      </c>
      <c r="O157" s="189">
        <f t="shared" si="26"/>
        <v>-6124660.0203059381</v>
      </c>
      <c r="P157" s="190">
        <f t="shared" si="33"/>
        <v>-0.75483968733410789</v>
      </c>
      <c r="Q157" s="189">
        <f t="shared" si="27"/>
        <v>-3259.5754955231532</v>
      </c>
      <c r="R157" s="42"/>
      <c r="S157" s="62">
        <f t="shared" si="28"/>
        <v>-0.72122542746166263</v>
      </c>
      <c r="T157" s="62">
        <f t="shared" si="29"/>
        <v>-0.69570157474179539</v>
      </c>
      <c r="U157" s="84"/>
      <c r="V157" s="44"/>
      <c r="W157" s="91">
        <v>489</v>
      </c>
      <c r="X157" s="86" t="s">
        <v>114</v>
      </c>
      <c r="Y157" s="87">
        <v>1868</v>
      </c>
      <c r="Z157" s="203">
        <v>5454100.0142650604</v>
      </c>
      <c r="AA157" s="166">
        <v>1678221.9256298193</v>
      </c>
      <c r="AB157" s="204">
        <f t="shared" si="34"/>
        <v>7132321.9398948792</v>
      </c>
      <c r="AC157" s="247">
        <v>-420141</v>
      </c>
      <c r="AD157" s="161">
        <v>1401674.3900184189</v>
      </c>
      <c r="AE157" s="205">
        <f t="shared" si="35"/>
        <v>8113855.3299132977</v>
      </c>
      <c r="AF157" s="166">
        <f t="shared" si="36"/>
        <v>4343.6056369985536</v>
      </c>
    </row>
    <row r="158" spans="1:32">
      <c r="A158" s="91">
        <v>491</v>
      </c>
      <c r="B158" s="86" t="s">
        <v>324</v>
      </c>
      <c r="C158" s="87">
        <v>52122</v>
      </c>
      <c r="D158" s="207">
        <v>-8911392</v>
      </c>
      <c r="E158" s="325">
        <f t="shared" si="30"/>
        <v>4989979</v>
      </c>
      <c r="F158" s="299">
        <v>-9833568</v>
      </c>
      <c r="G158" s="238">
        <v>-4067803</v>
      </c>
      <c r="H158" s="166">
        <v>9887140</v>
      </c>
      <c r="I158" s="297">
        <v>975748</v>
      </c>
      <c r="J158" s="326">
        <v>1272880</v>
      </c>
      <c r="K158" s="528">
        <v>8906554.4027713668</v>
      </c>
      <c r="L158" s="205">
        <f t="shared" si="31"/>
        <v>11155182.402771367</v>
      </c>
      <c r="M158" s="63">
        <f t="shared" si="32"/>
        <v>214.02061322994834</v>
      </c>
      <c r="N158" s="324">
        <v>10</v>
      </c>
      <c r="O158" s="189">
        <f t="shared" si="26"/>
        <v>-123144318.01350836</v>
      </c>
      <c r="P158" s="190">
        <f t="shared" si="33"/>
        <v>-0.916938020110318</v>
      </c>
      <c r="Q158" s="189">
        <f t="shared" si="27"/>
        <v>-2340.0272808856353</v>
      </c>
      <c r="R158" s="42"/>
      <c r="S158" s="62">
        <f t="shared" si="28"/>
        <v>-0.99062084242085036</v>
      </c>
      <c r="T158" s="62">
        <f t="shared" si="29"/>
        <v>-0.69506158297090437</v>
      </c>
      <c r="U158" s="84"/>
      <c r="V158" s="44"/>
      <c r="W158" s="91">
        <v>491</v>
      </c>
      <c r="X158" s="86" t="s">
        <v>324</v>
      </c>
      <c r="Y158" s="87">
        <v>52583</v>
      </c>
      <c r="Z158" s="203">
        <v>83642176.895961478</v>
      </c>
      <c r="AA158" s="166">
        <v>20391473.436254103</v>
      </c>
      <c r="AB158" s="204">
        <f t="shared" si="34"/>
        <v>104033650.33221558</v>
      </c>
      <c r="AC158" s="248">
        <v>1058135</v>
      </c>
      <c r="AD158" s="161">
        <v>29207715.084064167</v>
      </c>
      <c r="AE158" s="205">
        <f t="shared" si="35"/>
        <v>134299500.41627973</v>
      </c>
      <c r="AF158" s="166">
        <f t="shared" si="36"/>
        <v>2554.0478941155834</v>
      </c>
    </row>
    <row r="159" spans="1:32">
      <c r="A159" s="91">
        <v>494</v>
      </c>
      <c r="B159" s="86" t="s">
        <v>115</v>
      </c>
      <c r="C159" s="87">
        <v>8909</v>
      </c>
      <c r="D159" s="207">
        <v>4745812</v>
      </c>
      <c r="E159" s="325">
        <f t="shared" si="30"/>
        <v>8248865</v>
      </c>
      <c r="F159" s="299">
        <v>-1553214</v>
      </c>
      <c r="G159" s="238">
        <v>-1949839</v>
      </c>
      <c r="H159" s="166">
        <v>5382582</v>
      </c>
      <c r="I159" s="297">
        <v>10128395</v>
      </c>
      <c r="J159" s="326">
        <v>80250</v>
      </c>
      <c r="K159" s="528">
        <v>1357802.8644019193</v>
      </c>
      <c r="L159" s="205">
        <f t="shared" si="31"/>
        <v>11566447.86440192</v>
      </c>
      <c r="M159" s="63">
        <f t="shared" si="32"/>
        <v>1298.288008126829</v>
      </c>
      <c r="N159" s="324">
        <v>17</v>
      </c>
      <c r="O159" s="189">
        <f t="shared" si="26"/>
        <v>-17669405.844024062</v>
      </c>
      <c r="P159" s="190">
        <f t="shared" si="33"/>
        <v>-0.60437454709699867</v>
      </c>
      <c r="Q159" s="189">
        <f t="shared" si="27"/>
        <v>-1985.5324690635543</v>
      </c>
      <c r="R159" s="42"/>
      <c r="S159" s="62">
        <f t="shared" si="28"/>
        <v>-0.59140447146924158</v>
      </c>
      <c r="T159" s="62">
        <f t="shared" si="29"/>
        <v>-0.69533870206309534</v>
      </c>
      <c r="U159" s="84"/>
      <c r="V159" s="44"/>
      <c r="W159" s="91">
        <v>494</v>
      </c>
      <c r="X159" s="86" t="s">
        <v>115</v>
      </c>
      <c r="Y159" s="87">
        <v>8903</v>
      </c>
      <c r="Z159" s="203">
        <v>16794788.738812387</v>
      </c>
      <c r="AA159" s="166">
        <v>7993527.07173998</v>
      </c>
      <c r="AB159" s="204">
        <f t="shared" si="34"/>
        <v>24788315.810552366</v>
      </c>
      <c r="AC159" s="247">
        <v>-9224</v>
      </c>
      <c r="AD159" s="161">
        <v>4456761.8978736186</v>
      </c>
      <c r="AE159" s="205">
        <f t="shared" si="35"/>
        <v>29235853.708425984</v>
      </c>
      <c r="AF159" s="166">
        <f t="shared" si="36"/>
        <v>3283.8204771903834</v>
      </c>
    </row>
    <row r="160" spans="1:32">
      <c r="A160" s="91">
        <v>495</v>
      </c>
      <c r="B160" s="86" t="s">
        <v>116</v>
      </c>
      <c r="C160" s="87">
        <v>1488</v>
      </c>
      <c r="D160" s="207">
        <v>947389</v>
      </c>
      <c r="E160" s="325">
        <f t="shared" si="30"/>
        <v>554068</v>
      </c>
      <c r="F160" s="299">
        <v>214609</v>
      </c>
      <c r="G160" s="238">
        <v>178712</v>
      </c>
      <c r="H160" s="166">
        <v>-704</v>
      </c>
      <c r="I160" s="297">
        <v>946685</v>
      </c>
      <c r="J160" s="326">
        <v>-370317</v>
      </c>
      <c r="K160" s="528">
        <v>332971.06142243807</v>
      </c>
      <c r="L160" s="205">
        <f t="shared" si="31"/>
        <v>909339.06142243813</v>
      </c>
      <c r="M160" s="63">
        <f t="shared" si="32"/>
        <v>611.11496063335892</v>
      </c>
      <c r="N160" s="324">
        <v>13</v>
      </c>
      <c r="O160" s="189">
        <f t="shared" si="26"/>
        <v>-5076504.1031898893</v>
      </c>
      <c r="P160" s="190">
        <f t="shared" si="33"/>
        <v>-0.84808505060768136</v>
      </c>
      <c r="Q160" s="189">
        <f t="shared" si="27"/>
        <v>-3230.8896379624871</v>
      </c>
      <c r="R160" s="42"/>
      <c r="S160" s="62">
        <f t="shared" si="28"/>
        <v>-0.82005657880166949</v>
      </c>
      <c r="T160" s="62">
        <f t="shared" si="29"/>
        <v>-0.70071937087173453</v>
      </c>
      <c r="U160" s="84"/>
      <c r="V160" s="44"/>
      <c r="W160" s="91">
        <v>495</v>
      </c>
      <c r="X160" s="86" t="s">
        <v>116</v>
      </c>
      <c r="Y160" s="87">
        <v>1558</v>
      </c>
      <c r="Z160" s="203">
        <v>4368790.3119018869</v>
      </c>
      <c r="AA160" s="166">
        <v>892224.47649974155</v>
      </c>
      <c r="AB160" s="204">
        <f t="shared" si="34"/>
        <v>5261014.7884016288</v>
      </c>
      <c r="AC160" s="248">
        <v>-387743</v>
      </c>
      <c r="AD160" s="161">
        <v>1112571.3762106991</v>
      </c>
      <c r="AE160" s="205">
        <f t="shared" si="35"/>
        <v>5985843.1646123277</v>
      </c>
      <c r="AF160" s="166">
        <f t="shared" si="36"/>
        <v>3842.0045985958459</v>
      </c>
    </row>
    <row r="161" spans="1:32">
      <c r="A161" s="91">
        <v>498</v>
      </c>
      <c r="B161" s="86" t="s">
        <v>117</v>
      </c>
      <c r="C161" s="87">
        <v>2321</v>
      </c>
      <c r="D161" s="207">
        <v>3130499</v>
      </c>
      <c r="E161" s="325">
        <f t="shared" si="30"/>
        <v>2758798</v>
      </c>
      <c r="F161" s="299">
        <v>-122686</v>
      </c>
      <c r="G161" s="238">
        <v>494387</v>
      </c>
      <c r="H161" s="166">
        <v>46622</v>
      </c>
      <c r="I161" s="297">
        <v>3177121</v>
      </c>
      <c r="J161" s="326">
        <v>186556</v>
      </c>
      <c r="K161" s="528">
        <v>444350.04603458964</v>
      </c>
      <c r="L161" s="205">
        <f t="shared" si="31"/>
        <v>3808027.0460345894</v>
      </c>
      <c r="M161" s="63">
        <f t="shared" si="32"/>
        <v>1640.6837768352389</v>
      </c>
      <c r="N161" s="324">
        <v>19</v>
      </c>
      <c r="O161" s="189">
        <f t="shared" si="26"/>
        <v>-6546960.9135544989</v>
      </c>
      <c r="P161" s="190">
        <f t="shared" si="33"/>
        <v>-0.63225190981432089</v>
      </c>
      <c r="Q161" s="189">
        <f t="shared" si="27"/>
        <v>-2867.3649648230494</v>
      </c>
      <c r="R161" s="42"/>
      <c r="S161" s="62">
        <f t="shared" si="28"/>
        <v>-0.63510732945777415</v>
      </c>
      <c r="T161" s="62">
        <f t="shared" si="29"/>
        <v>-0.70267019090179628</v>
      </c>
      <c r="U161" s="84"/>
      <c r="V161" s="44"/>
      <c r="W161" s="91">
        <v>498</v>
      </c>
      <c r="X161" s="86" t="s">
        <v>117</v>
      </c>
      <c r="Y161" s="87">
        <v>2297</v>
      </c>
      <c r="Z161" s="203">
        <v>7913054.125689256</v>
      </c>
      <c r="AA161" s="166">
        <v>793947.29277946427</v>
      </c>
      <c r="AB161" s="204">
        <f t="shared" si="34"/>
        <v>8707001.4184687212</v>
      </c>
      <c r="AC161" s="247">
        <v>153518</v>
      </c>
      <c r="AD161" s="161">
        <v>1494468.5411203669</v>
      </c>
      <c r="AE161" s="205">
        <f t="shared" si="35"/>
        <v>10354987.959589088</v>
      </c>
      <c r="AF161" s="166">
        <f t="shared" si="36"/>
        <v>4508.0487416582882</v>
      </c>
    </row>
    <row r="162" spans="1:32">
      <c r="A162" s="91">
        <v>499</v>
      </c>
      <c r="B162" s="86" t="s">
        <v>325</v>
      </c>
      <c r="C162" s="87">
        <v>19536</v>
      </c>
      <c r="D162" s="207">
        <v>18394404</v>
      </c>
      <c r="E162" s="325">
        <f t="shared" si="30"/>
        <v>15369363</v>
      </c>
      <c r="F162" s="299">
        <v>2257096</v>
      </c>
      <c r="G162" s="238">
        <v>767945</v>
      </c>
      <c r="H162" s="166">
        <v>4570585</v>
      </c>
      <c r="I162" s="297">
        <v>22964990</v>
      </c>
      <c r="J162" s="326">
        <v>-1238856</v>
      </c>
      <c r="K162" s="528">
        <v>2855979.3655998916</v>
      </c>
      <c r="L162" s="205">
        <f t="shared" si="31"/>
        <v>24582113.365599893</v>
      </c>
      <c r="M162" s="63">
        <f t="shared" si="32"/>
        <v>1258.2981861998308</v>
      </c>
      <c r="N162" s="324">
        <v>15</v>
      </c>
      <c r="O162" s="189">
        <f t="shared" si="26"/>
        <v>-18920707.507004671</v>
      </c>
      <c r="P162" s="190">
        <f t="shared" si="33"/>
        <v>-0.43493058903956694</v>
      </c>
      <c r="Q162" s="189">
        <f t="shared" si="27"/>
        <v>-978.00577065024686</v>
      </c>
      <c r="R162" s="42"/>
      <c r="S162" s="62">
        <f t="shared" si="28"/>
        <v>-0.34903203207764188</v>
      </c>
      <c r="T162" s="62">
        <f t="shared" si="29"/>
        <v>-0.69872626986022091</v>
      </c>
      <c r="U162" s="84"/>
      <c r="V162" s="44"/>
      <c r="W162" s="91">
        <v>499</v>
      </c>
      <c r="X162" s="86" t="s">
        <v>325</v>
      </c>
      <c r="Y162" s="87">
        <v>19453</v>
      </c>
      <c r="Z162" s="203">
        <v>30633163.956099384</v>
      </c>
      <c r="AA162" s="166">
        <v>4645054.2230462125</v>
      </c>
      <c r="AB162" s="204">
        <f t="shared" si="34"/>
        <v>35278218.179145597</v>
      </c>
      <c r="AC162" s="248">
        <v>-1255080</v>
      </c>
      <c r="AD162" s="161">
        <v>9479682.6934589688</v>
      </c>
      <c r="AE162" s="205">
        <f t="shared" si="35"/>
        <v>43502820.872604564</v>
      </c>
      <c r="AF162" s="166">
        <f t="shared" si="36"/>
        <v>2236.3039568500776</v>
      </c>
    </row>
    <row r="163" spans="1:32">
      <c r="A163" s="91">
        <v>500</v>
      </c>
      <c r="B163" s="86" t="s">
        <v>118</v>
      </c>
      <c r="C163" s="87">
        <v>10426</v>
      </c>
      <c r="D163" s="207">
        <v>11066216</v>
      </c>
      <c r="E163" s="325">
        <f t="shared" si="30"/>
        <v>7409606</v>
      </c>
      <c r="F163" s="299">
        <v>2384572</v>
      </c>
      <c r="G163" s="238">
        <v>1272038</v>
      </c>
      <c r="H163" s="166">
        <v>1637247</v>
      </c>
      <c r="I163" s="297">
        <v>12703463</v>
      </c>
      <c r="J163" s="326">
        <v>-750640</v>
      </c>
      <c r="K163" s="528">
        <v>1064618.4075359539</v>
      </c>
      <c r="L163" s="205">
        <f t="shared" si="31"/>
        <v>13017441.407535953</v>
      </c>
      <c r="M163" s="63">
        <f t="shared" si="32"/>
        <v>1248.555669243809</v>
      </c>
      <c r="N163" s="324">
        <v>13</v>
      </c>
      <c r="O163" s="189">
        <f t="shared" si="26"/>
        <v>-1681451.0422341917</v>
      </c>
      <c r="P163" s="190">
        <f t="shared" si="33"/>
        <v>-0.11439304342011737</v>
      </c>
      <c r="Q163" s="189">
        <f t="shared" si="27"/>
        <v>-183.10815171364152</v>
      </c>
      <c r="R163" s="42"/>
      <c r="S163" s="62">
        <f t="shared" si="28"/>
        <v>7.4352762975583575E-2</v>
      </c>
      <c r="T163" s="62">
        <f t="shared" si="29"/>
        <v>-0.69588607983896811</v>
      </c>
      <c r="U163" s="84"/>
      <c r="V163" s="44"/>
      <c r="W163" s="91">
        <v>500</v>
      </c>
      <c r="X163" s="86" t="s">
        <v>118</v>
      </c>
      <c r="Y163" s="87">
        <v>10267</v>
      </c>
      <c r="Z163" s="203">
        <v>11423844.972097214</v>
      </c>
      <c r="AA163" s="166">
        <v>400449.09386285802</v>
      </c>
      <c r="AB163" s="204">
        <f t="shared" si="34"/>
        <v>11824294.065960072</v>
      </c>
      <c r="AC163" s="247">
        <v>-626124</v>
      </c>
      <c r="AD163" s="161">
        <v>3500722.3838100727</v>
      </c>
      <c r="AE163" s="205">
        <f t="shared" si="35"/>
        <v>14698892.449770145</v>
      </c>
      <c r="AF163" s="166">
        <f t="shared" si="36"/>
        <v>1431.6638209574505</v>
      </c>
    </row>
    <row r="164" spans="1:32">
      <c r="A164" s="91">
        <v>503</v>
      </c>
      <c r="B164" s="86" t="s">
        <v>326</v>
      </c>
      <c r="C164" s="87">
        <v>7594</v>
      </c>
      <c r="D164" s="207">
        <v>-359917</v>
      </c>
      <c r="E164" s="325">
        <f t="shared" si="30"/>
        <v>1517802</v>
      </c>
      <c r="F164" s="299">
        <v>-873381</v>
      </c>
      <c r="G164" s="238">
        <v>-1004338</v>
      </c>
      <c r="H164" s="166">
        <v>3242821</v>
      </c>
      <c r="I164" s="297">
        <v>2882904</v>
      </c>
      <c r="J164" s="326">
        <v>-94517</v>
      </c>
      <c r="K164" s="528">
        <v>1432956.3497235579</v>
      </c>
      <c r="L164" s="205">
        <f t="shared" si="31"/>
        <v>4221343.3497235579</v>
      </c>
      <c r="M164" s="63">
        <f t="shared" si="32"/>
        <v>555.87876609475347</v>
      </c>
      <c r="N164" s="324">
        <v>2</v>
      </c>
      <c r="O164" s="189">
        <f t="shared" si="26"/>
        <v>-15416469.817972578</v>
      </c>
      <c r="P164" s="190">
        <f t="shared" si="33"/>
        <v>-0.78504004933361948</v>
      </c>
      <c r="Q164" s="189">
        <f t="shared" si="27"/>
        <v>-2012.8345324920531</v>
      </c>
      <c r="R164" s="42"/>
      <c r="S164" s="62">
        <f t="shared" si="28"/>
        <v>-0.80968293807135316</v>
      </c>
      <c r="T164" s="62">
        <f t="shared" si="29"/>
        <v>-0.69914717711742613</v>
      </c>
      <c r="U164" s="84"/>
      <c r="V164" s="44"/>
      <c r="W164" s="91">
        <v>503</v>
      </c>
      <c r="X164" s="86" t="s">
        <v>326</v>
      </c>
      <c r="Y164" s="87">
        <v>7645</v>
      </c>
      <c r="Z164" s="203">
        <v>10836536.220309256</v>
      </c>
      <c r="AA164" s="166">
        <v>4311364.7129284097</v>
      </c>
      <c r="AB164" s="204">
        <f t="shared" si="34"/>
        <v>15147900.933237664</v>
      </c>
      <c r="AC164" s="248">
        <v>-273069</v>
      </c>
      <c r="AD164" s="161">
        <v>4762981.2344584726</v>
      </c>
      <c r="AE164" s="205">
        <f t="shared" si="35"/>
        <v>19637813.167696137</v>
      </c>
      <c r="AF164" s="166">
        <f t="shared" si="36"/>
        <v>2568.7132985868066</v>
      </c>
    </row>
    <row r="165" spans="1:32">
      <c r="A165" s="91">
        <v>504</v>
      </c>
      <c r="B165" s="86" t="s">
        <v>327</v>
      </c>
      <c r="C165" s="87">
        <v>1816</v>
      </c>
      <c r="D165" s="207">
        <v>338204</v>
      </c>
      <c r="E165" s="325">
        <f t="shared" si="30"/>
        <v>465569</v>
      </c>
      <c r="F165" s="299">
        <v>-152540</v>
      </c>
      <c r="G165" s="238">
        <v>25175</v>
      </c>
      <c r="H165" s="166">
        <v>770223</v>
      </c>
      <c r="I165" s="297">
        <v>1108427</v>
      </c>
      <c r="J165" s="326">
        <v>-482544</v>
      </c>
      <c r="K165" s="528">
        <v>394743.52792224655</v>
      </c>
      <c r="L165" s="205">
        <f t="shared" si="31"/>
        <v>1020626.5279222466</v>
      </c>
      <c r="M165" s="63">
        <f t="shared" si="32"/>
        <v>562.01901317304328</v>
      </c>
      <c r="N165" s="324">
        <v>1</v>
      </c>
      <c r="O165" s="189">
        <f t="shared" si="26"/>
        <v>-4415430.9348567668</v>
      </c>
      <c r="P165" s="190">
        <f t="shared" si="33"/>
        <v>-0.81224876026227966</v>
      </c>
      <c r="Q165" s="189">
        <f t="shared" si="27"/>
        <v>-2343.4098819520309</v>
      </c>
      <c r="R165" s="42"/>
      <c r="S165" s="62">
        <f t="shared" si="28"/>
        <v>-0.7601401095885385</v>
      </c>
      <c r="T165" s="62">
        <f t="shared" si="29"/>
        <v>-0.69979810873098858</v>
      </c>
      <c r="U165" s="84"/>
      <c r="V165" s="44"/>
      <c r="W165" s="91">
        <v>504</v>
      </c>
      <c r="X165" s="86" t="s">
        <v>327</v>
      </c>
      <c r="Y165" s="87">
        <v>1871</v>
      </c>
      <c r="Z165" s="203">
        <v>3340292.791829234</v>
      </c>
      <c r="AA165" s="166">
        <v>1280850.8187118086</v>
      </c>
      <c r="AB165" s="204">
        <f t="shared" si="34"/>
        <v>4621143.6105410429</v>
      </c>
      <c r="AC165" s="247">
        <v>-500013</v>
      </c>
      <c r="AD165" s="161">
        <v>1314926.8522379703</v>
      </c>
      <c r="AE165" s="205">
        <f t="shared" si="35"/>
        <v>5436057.4627790134</v>
      </c>
      <c r="AF165" s="166">
        <f t="shared" si="36"/>
        <v>2905.4288951250742</v>
      </c>
    </row>
    <row r="166" spans="1:32">
      <c r="A166" s="91">
        <v>505</v>
      </c>
      <c r="B166" s="86" t="s">
        <v>119</v>
      </c>
      <c r="C166" s="87">
        <v>20837</v>
      </c>
      <c r="D166" s="207">
        <v>10207522</v>
      </c>
      <c r="E166" s="325">
        <f t="shared" si="30"/>
        <v>11762708</v>
      </c>
      <c r="F166" s="299">
        <v>-1067723</v>
      </c>
      <c r="G166" s="238">
        <v>-487463</v>
      </c>
      <c r="H166" s="166">
        <v>3817903</v>
      </c>
      <c r="I166" s="297">
        <v>14025425</v>
      </c>
      <c r="J166" s="326">
        <v>-2154024</v>
      </c>
      <c r="K166" s="528">
        <v>3199902.0564645682</v>
      </c>
      <c r="L166" s="205">
        <f t="shared" si="31"/>
        <v>15071303.056464568</v>
      </c>
      <c r="M166" s="63">
        <f t="shared" si="32"/>
        <v>723.29524674687184</v>
      </c>
      <c r="N166" s="324">
        <v>1</v>
      </c>
      <c r="O166" s="189">
        <f t="shared" si="26"/>
        <v>-20752016.736724854</v>
      </c>
      <c r="P166" s="190">
        <f t="shared" si="33"/>
        <v>-0.57928792910673066</v>
      </c>
      <c r="Q166" s="189">
        <f t="shared" si="27"/>
        <v>-1000.3885233146892</v>
      </c>
      <c r="R166" s="42"/>
      <c r="S166" s="62">
        <f t="shared" si="28"/>
        <v>-0.49124612503421261</v>
      </c>
      <c r="T166" s="62">
        <f t="shared" si="29"/>
        <v>-0.69398160935809194</v>
      </c>
      <c r="U166" s="84"/>
      <c r="V166" s="44"/>
      <c r="W166" s="91">
        <v>505</v>
      </c>
      <c r="X166" s="86" t="s">
        <v>119</v>
      </c>
      <c r="Y166" s="87">
        <v>20783</v>
      </c>
      <c r="Z166" s="203">
        <v>23753226.19926152</v>
      </c>
      <c r="AA166" s="166">
        <v>3814966.772129959</v>
      </c>
      <c r="AB166" s="204">
        <f t="shared" si="34"/>
        <v>27568192.97139148</v>
      </c>
      <c r="AC166" s="248">
        <v>-2201441</v>
      </c>
      <c r="AD166" s="161">
        <v>10456567.821797945</v>
      </c>
      <c r="AE166" s="205">
        <f t="shared" si="35"/>
        <v>35823319.793189421</v>
      </c>
      <c r="AF166" s="166">
        <f t="shared" si="36"/>
        <v>1723.6837700615611</v>
      </c>
    </row>
    <row r="167" spans="1:32">
      <c r="A167" s="91">
        <v>507</v>
      </c>
      <c r="B167" s="86" t="s">
        <v>120</v>
      </c>
      <c r="C167" s="87">
        <v>5635</v>
      </c>
      <c r="D167" s="207">
        <v>450091</v>
      </c>
      <c r="E167" s="325">
        <f t="shared" si="30"/>
        <v>-142715</v>
      </c>
      <c r="F167" s="299">
        <v>126008</v>
      </c>
      <c r="G167" s="238">
        <v>466798</v>
      </c>
      <c r="H167" s="166">
        <v>414202</v>
      </c>
      <c r="I167" s="297">
        <v>864292</v>
      </c>
      <c r="J167" s="326">
        <v>36048</v>
      </c>
      <c r="K167" s="528">
        <v>1114235.8704170489</v>
      </c>
      <c r="L167" s="205">
        <f t="shared" si="31"/>
        <v>2014575.8704170489</v>
      </c>
      <c r="M167" s="63">
        <f t="shared" si="32"/>
        <v>357.51124585928108</v>
      </c>
      <c r="N167" s="324">
        <v>10</v>
      </c>
      <c r="O167" s="189">
        <f t="shared" si="26"/>
        <v>-18337158.757145707</v>
      </c>
      <c r="P167" s="190">
        <f t="shared" si="33"/>
        <v>-0.90101208043030068</v>
      </c>
      <c r="Q167" s="189">
        <f t="shared" si="27"/>
        <v>-3228.0656793631915</v>
      </c>
      <c r="R167" s="42"/>
      <c r="S167" s="62">
        <f t="shared" si="28"/>
        <v>-0.94808897844875384</v>
      </c>
      <c r="T167" s="62">
        <f t="shared" si="29"/>
        <v>-0.70187065074865007</v>
      </c>
      <c r="U167" s="84"/>
      <c r="V167" s="44"/>
      <c r="W167" s="91">
        <v>507</v>
      </c>
      <c r="X167" s="86" t="s">
        <v>120</v>
      </c>
      <c r="Y167" s="87">
        <v>5676</v>
      </c>
      <c r="Z167" s="203">
        <v>13441219.401724624</v>
      </c>
      <c r="AA167" s="166">
        <v>3208269.9393159482</v>
      </c>
      <c r="AB167" s="204">
        <f t="shared" si="34"/>
        <v>16649489.341040572</v>
      </c>
      <c r="AC167" s="247">
        <v>-35179</v>
      </c>
      <c r="AD167" s="161">
        <v>3737424.2865221812</v>
      </c>
      <c r="AE167" s="205">
        <f t="shared" si="35"/>
        <v>20351734.627562754</v>
      </c>
      <c r="AF167" s="166">
        <f t="shared" si="36"/>
        <v>3585.5769252224727</v>
      </c>
    </row>
    <row r="168" spans="1:32">
      <c r="A168" s="91">
        <v>508</v>
      </c>
      <c r="B168" s="86" t="s">
        <v>121</v>
      </c>
      <c r="C168" s="87">
        <v>9563</v>
      </c>
      <c r="D168" s="207">
        <v>-1037577</v>
      </c>
      <c r="E168" s="325">
        <f t="shared" si="30"/>
        <v>-666036</v>
      </c>
      <c r="F168" s="299">
        <v>-202195</v>
      </c>
      <c r="G168" s="238">
        <v>-169346</v>
      </c>
      <c r="H168" s="166">
        <v>922746</v>
      </c>
      <c r="I168" s="297">
        <v>-114831</v>
      </c>
      <c r="J168" s="326">
        <v>-1010213</v>
      </c>
      <c r="K168" s="528">
        <v>1678386.8842173759</v>
      </c>
      <c r="L168" s="205">
        <f t="shared" si="31"/>
        <v>553342.88421737589</v>
      </c>
      <c r="M168" s="63">
        <f t="shared" si="32"/>
        <v>57.862897021580665</v>
      </c>
      <c r="N168" s="324">
        <v>6</v>
      </c>
      <c r="O168" s="189">
        <f t="shared" si="26"/>
        <v>-26166733.453786694</v>
      </c>
      <c r="P168" s="190">
        <f t="shared" si="33"/>
        <v>-0.97929111888687415</v>
      </c>
      <c r="Q168" s="189">
        <f t="shared" si="27"/>
        <v>-2704.4731246887541</v>
      </c>
      <c r="R168" s="42"/>
      <c r="S168" s="62">
        <f t="shared" si="28"/>
        <v>-1.0051845792660727</v>
      </c>
      <c r="T168" s="62">
        <f t="shared" si="29"/>
        <v>-0.69780958653424996</v>
      </c>
      <c r="U168" s="84"/>
      <c r="V168" s="44"/>
      <c r="W168" s="91">
        <v>508</v>
      </c>
      <c r="X168" s="86" t="s">
        <v>121</v>
      </c>
      <c r="Y168" s="87">
        <v>9673</v>
      </c>
      <c r="Z168" s="203">
        <v>19197757.469956513</v>
      </c>
      <c r="AA168" s="166">
        <v>2950809.290598202</v>
      </c>
      <c r="AB168" s="204">
        <f t="shared" si="34"/>
        <v>22148566.760554716</v>
      </c>
      <c r="AC168" s="248">
        <v>-982561</v>
      </c>
      <c r="AD168" s="161">
        <v>5554070.5774493506</v>
      </c>
      <c r="AE168" s="205">
        <f t="shared" si="35"/>
        <v>26720076.338004068</v>
      </c>
      <c r="AF168" s="166">
        <f t="shared" si="36"/>
        <v>2762.3360217103345</v>
      </c>
    </row>
    <row r="169" spans="1:32">
      <c r="A169" s="91">
        <v>529</v>
      </c>
      <c r="B169" s="86" t="s">
        <v>328</v>
      </c>
      <c r="C169" s="87">
        <v>19579</v>
      </c>
      <c r="D169" s="207">
        <v>8339038</v>
      </c>
      <c r="E169" s="325">
        <f t="shared" si="30"/>
        <v>4476973</v>
      </c>
      <c r="F169" s="299">
        <v>3249169</v>
      </c>
      <c r="G169" s="238">
        <v>612896</v>
      </c>
      <c r="H169" s="166">
        <v>-738196</v>
      </c>
      <c r="I169" s="297">
        <v>7600842</v>
      </c>
      <c r="J169" s="326">
        <v>-1120798</v>
      </c>
      <c r="K169" s="528">
        <v>2330134.0337805543</v>
      </c>
      <c r="L169" s="205">
        <f t="shared" si="31"/>
        <v>8810178.0337805543</v>
      </c>
      <c r="M169" s="63">
        <f t="shared" si="32"/>
        <v>449.98100177642141</v>
      </c>
      <c r="N169" s="324">
        <v>2</v>
      </c>
      <c r="O169" s="189">
        <f t="shared" si="26"/>
        <v>-12306186.794972776</v>
      </c>
      <c r="P169" s="190">
        <f t="shared" si="33"/>
        <v>-0.58277960694332775</v>
      </c>
      <c r="Q169" s="189">
        <f t="shared" si="27"/>
        <v>-636.97863320341753</v>
      </c>
      <c r="R169" s="42"/>
      <c r="S169" s="62">
        <f t="shared" si="28"/>
        <v>-0.48013758982455501</v>
      </c>
      <c r="T169" s="62">
        <f t="shared" si="29"/>
        <v>-0.69267117985035742</v>
      </c>
      <c r="U169" s="84"/>
      <c r="V169" s="44"/>
      <c r="W169" s="91">
        <v>529</v>
      </c>
      <c r="X169" s="86" t="s">
        <v>328</v>
      </c>
      <c r="Y169" s="87">
        <v>19427</v>
      </c>
      <c r="Z169" s="203">
        <v>20109120.48802584</v>
      </c>
      <c r="AA169" s="166">
        <v>-5488248.0201841267</v>
      </c>
      <c r="AB169" s="204">
        <f t="shared" si="34"/>
        <v>14620872.467841715</v>
      </c>
      <c r="AC169" s="247">
        <v>-1086400</v>
      </c>
      <c r="AD169" s="161">
        <v>7581892.3609116143</v>
      </c>
      <c r="AE169" s="205">
        <f t="shared" si="35"/>
        <v>21116364.82875333</v>
      </c>
      <c r="AF169" s="166">
        <f t="shared" si="36"/>
        <v>1086.9596349798389</v>
      </c>
    </row>
    <row r="170" spans="1:32">
      <c r="A170" s="91">
        <v>531</v>
      </c>
      <c r="B170" s="86" t="s">
        <v>122</v>
      </c>
      <c r="C170" s="87">
        <v>5169</v>
      </c>
      <c r="D170" s="207">
        <v>-1008847</v>
      </c>
      <c r="E170" s="325">
        <f t="shared" si="30"/>
        <v>798833</v>
      </c>
      <c r="F170" s="299">
        <v>-901193</v>
      </c>
      <c r="G170" s="238">
        <v>-906487</v>
      </c>
      <c r="H170" s="166">
        <v>2428372</v>
      </c>
      <c r="I170" s="297">
        <v>1419526</v>
      </c>
      <c r="J170" s="326">
        <v>-199894</v>
      </c>
      <c r="K170" s="528">
        <v>894507.61685186601</v>
      </c>
      <c r="L170" s="205">
        <f t="shared" si="31"/>
        <v>2114139.6168518662</v>
      </c>
      <c r="M170" s="63">
        <f t="shared" si="32"/>
        <v>409.00360163510663</v>
      </c>
      <c r="N170" s="324">
        <v>4</v>
      </c>
      <c r="O170" s="189">
        <f t="shared" si="26"/>
        <v>-11425506.225219049</v>
      </c>
      <c r="P170" s="190">
        <f t="shared" si="33"/>
        <v>-0.84385561915639407</v>
      </c>
      <c r="Q170" s="189">
        <f t="shared" si="27"/>
        <v>-2167.0325174803638</v>
      </c>
      <c r="R170" s="42"/>
      <c r="S170" s="62">
        <f t="shared" si="28"/>
        <v>-0.8685561653981767</v>
      </c>
      <c r="T170" s="62">
        <f t="shared" si="29"/>
        <v>-0.69711997134469494</v>
      </c>
      <c r="U170" s="84"/>
      <c r="V170" s="44"/>
      <c r="W170" s="91">
        <v>531</v>
      </c>
      <c r="X170" s="86" t="s">
        <v>122</v>
      </c>
      <c r="Y170" s="87">
        <v>5256</v>
      </c>
      <c r="Z170" s="203">
        <v>7335615.8746267036</v>
      </c>
      <c r="AA170" s="166">
        <v>3463871.254610694</v>
      </c>
      <c r="AB170" s="204">
        <f t="shared" si="34"/>
        <v>10799487.129237399</v>
      </c>
      <c r="AC170" s="248">
        <v>-213181</v>
      </c>
      <c r="AD170" s="161">
        <v>2953339.7128335168</v>
      </c>
      <c r="AE170" s="205">
        <f t="shared" si="35"/>
        <v>13539645.842070915</v>
      </c>
      <c r="AF170" s="166">
        <f t="shared" si="36"/>
        <v>2576.0361191154707</v>
      </c>
    </row>
    <row r="171" spans="1:32">
      <c r="A171" s="91">
        <v>535</v>
      </c>
      <c r="B171" s="86" t="s">
        <v>123</v>
      </c>
      <c r="C171" s="87">
        <v>10396</v>
      </c>
      <c r="D171" s="207">
        <v>8586484</v>
      </c>
      <c r="E171" s="325">
        <f t="shared" si="30"/>
        <v>8267007</v>
      </c>
      <c r="F171" s="299">
        <v>648350</v>
      </c>
      <c r="G171" s="238">
        <v>-328873</v>
      </c>
      <c r="H171" s="166">
        <v>6766676</v>
      </c>
      <c r="I171" s="297">
        <v>15353160</v>
      </c>
      <c r="J171" s="326">
        <v>-953854</v>
      </c>
      <c r="K171" s="528">
        <v>1996875.6162195161</v>
      </c>
      <c r="L171" s="205">
        <f t="shared" si="31"/>
        <v>16396181.616219517</v>
      </c>
      <c r="M171" s="63">
        <f t="shared" si="32"/>
        <v>1577.1625256078796</v>
      </c>
      <c r="N171" s="324">
        <v>17</v>
      </c>
      <c r="O171" s="189">
        <f t="shared" si="26"/>
        <v>-27543886.847753335</v>
      </c>
      <c r="P171" s="190">
        <f t="shared" si="33"/>
        <v>-0.62685125013714982</v>
      </c>
      <c r="Q171" s="189">
        <f t="shared" si="27"/>
        <v>-2607.605899532392</v>
      </c>
      <c r="R171" s="42"/>
      <c r="S171" s="62">
        <f t="shared" si="28"/>
        <v>-0.60014134181219991</v>
      </c>
      <c r="T171" s="62">
        <f t="shared" si="29"/>
        <v>-0.69143685532938459</v>
      </c>
      <c r="U171" s="84"/>
      <c r="V171" s="44"/>
      <c r="W171" s="91">
        <v>535</v>
      </c>
      <c r="X171" s="86" t="s">
        <v>123</v>
      </c>
      <c r="Y171" s="87">
        <v>10500</v>
      </c>
      <c r="Z171" s="203">
        <v>26918165.869932197</v>
      </c>
      <c r="AA171" s="166">
        <v>11478301.695837356</v>
      </c>
      <c r="AB171" s="204">
        <f t="shared" si="34"/>
        <v>38396467.565769553</v>
      </c>
      <c r="AC171" s="247">
        <v>-927929</v>
      </c>
      <c r="AD171" s="161">
        <v>6471529.8982032957</v>
      </c>
      <c r="AE171" s="205">
        <f t="shared" si="35"/>
        <v>43940068.463972852</v>
      </c>
      <c r="AF171" s="166">
        <f t="shared" si="36"/>
        <v>4184.7684251402716</v>
      </c>
    </row>
    <row r="172" spans="1:32">
      <c r="A172" s="91">
        <v>536</v>
      </c>
      <c r="B172" s="86" t="s">
        <v>124</v>
      </c>
      <c r="C172" s="87">
        <v>34884</v>
      </c>
      <c r="D172" s="207">
        <v>11728436</v>
      </c>
      <c r="E172" s="325">
        <f t="shared" si="30"/>
        <v>15120312</v>
      </c>
      <c r="F172" s="299">
        <v>-1873068</v>
      </c>
      <c r="G172" s="238">
        <v>-1518808</v>
      </c>
      <c r="H172" s="166">
        <v>5110446</v>
      </c>
      <c r="I172" s="297">
        <v>16838882</v>
      </c>
      <c r="J172" s="326">
        <v>-2107614</v>
      </c>
      <c r="K172" s="528">
        <v>4319910.8290714007</v>
      </c>
      <c r="L172" s="205">
        <f t="shared" si="31"/>
        <v>19051178.829071403</v>
      </c>
      <c r="M172" s="63">
        <f t="shared" si="32"/>
        <v>546.12942406465436</v>
      </c>
      <c r="N172" s="324">
        <v>6</v>
      </c>
      <c r="O172" s="189">
        <f t="shared" si="26"/>
        <v>-33262086.819323167</v>
      </c>
      <c r="P172" s="190">
        <f t="shared" si="33"/>
        <v>-0.63582508962225226</v>
      </c>
      <c r="Q172" s="189">
        <f t="shared" si="27"/>
        <v>-971.25268663248471</v>
      </c>
      <c r="R172" s="42"/>
      <c r="S172" s="62">
        <f t="shared" si="28"/>
        <v>-0.579356640221381</v>
      </c>
      <c r="T172" s="62">
        <f t="shared" si="29"/>
        <v>-0.69587177397105493</v>
      </c>
      <c r="U172" s="84"/>
      <c r="V172" s="44"/>
      <c r="W172" s="91">
        <v>536</v>
      </c>
      <c r="X172" s="86" t="s">
        <v>124</v>
      </c>
      <c r="Y172" s="87">
        <v>34476</v>
      </c>
      <c r="Z172" s="203">
        <v>36964373.949771732</v>
      </c>
      <c r="AA172" s="166">
        <v>3066882.0026867962</v>
      </c>
      <c r="AB172" s="204">
        <f t="shared" si="34"/>
        <v>40031255.952458531</v>
      </c>
      <c r="AC172" s="248">
        <v>-1922232</v>
      </c>
      <c r="AD172" s="161">
        <v>14204241.695936037</v>
      </c>
      <c r="AE172" s="205">
        <f t="shared" si="35"/>
        <v>52313265.64839457</v>
      </c>
      <c r="AF172" s="166">
        <f t="shared" si="36"/>
        <v>1517.3821106971391</v>
      </c>
    </row>
    <row r="173" spans="1:32">
      <c r="A173" s="91">
        <v>538</v>
      </c>
      <c r="B173" s="86" t="s">
        <v>329</v>
      </c>
      <c r="C173" s="87">
        <v>4689</v>
      </c>
      <c r="D173" s="207">
        <v>2132634</v>
      </c>
      <c r="E173" s="325">
        <f t="shared" si="30"/>
        <v>2604220</v>
      </c>
      <c r="F173" s="299">
        <v>-127317</v>
      </c>
      <c r="G173" s="238">
        <v>-344269</v>
      </c>
      <c r="H173" s="166">
        <v>2064131</v>
      </c>
      <c r="I173" s="297">
        <v>4196765</v>
      </c>
      <c r="J173" s="326">
        <v>741794</v>
      </c>
      <c r="K173" s="528">
        <v>803528.66794922063</v>
      </c>
      <c r="L173" s="205">
        <f t="shared" si="31"/>
        <v>5742087.6679492202</v>
      </c>
      <c r="M173" s="63">
        <f t="shared" si="32"/>
        <v>1224.5868347087269</v>
      </c>
      <c r="N173" s="324">
        <v>2</v>
      </c>
      <c r="O173" s="189">
        <f t="shared" si="26"/>
        <v>-5357481.3635125998</v>
      </c>
      <c r="P173" s="190">
        <f t="shared" si="33"/>
        <v>-0.4826747190207813</v>
      </c>
      <c r="Q173" s="189">
        <f t="shared" si="27"/>
        <v>-1140.5461359841818</v>
      </c>
      <c r="R173" s="42"/>
      <c r="S173" s="62">
        <f t="shared" si="28"/>
        <v>-0.46174852342931383</v>
      </c>
      <c r="T173" s="62">
        <f t="shared" si="29"/>
        <v>-0.69489610987288841</v>
      </c>
      <c r="U173" s="84"/>
      <c r="V173" s="44"/>
      <c r="W173" s="91">
        <v>538</v>
      </c>
      <c r="X173" s="86" t="s">
        <v>329</v>
      </c>
      <c r="Y173" s="87">
        <v>4693</v>
      </c>
      <c r="Z173" s="203">
        <v>5626703.3118877867</v>
      </c>
      <c r="AA173" s="166">
        <v>2170330.5703757163</v>
      </c>
      <c r="AB173" s="204">
        <f t="shared" si="34"/>
        <v>7797033.882263503</v>
      </c>
      <c r="AC173" s="247">
        <v>668912</v>
      </c>
      <c r="AD173" s="161">
        <v>2633623.149198316</v>
      </c>
      <c r="AE173" s="205">
        <f t="shared" si="35"/>
        <v>11099569.03146182</v>
      </c>
      <c r="AF173" s="166">
        <f t="shared" si="36"/>
        <v>2365.1329706929087</v>
      </c>
    </row>
    <row r="174" spans="1:32">
      <c r="A174" s="91">
        <v>541</v>
      </c>
      <c r="B174" s="86" t="s">
        <v>125</v>
      </c>
      <c r="C174" s="87">
        <v>9423</v>
      </c>
      <c r="D174" s="207">
        <v>8279850</v>
      </c>
      <c r="E174" s="325">
        <f t="shared" si="30"/>
        <v>1627089</v>
      </c>
      <c r="F174" s="299">
        <v>3866652</v>
      </c>
      <c r="G174" s="238">
        <v>2786109</v>
      </c>
      <c r="H174" s="166">
        <v>4095854</v>
      </c>
      <c r="I174" s="297">
        <v>12375704</v>
      </c>
      <c r="J174" s="326">
        <v>-877642</v>
      </c>
      <c r="K174" s="528">
        <v>2019208.9214752342</v>
      </c>
      <c r="L174" s="205">
        <f t="shared" si="31"/>
        <v>13517270.921475234</v>
      </c>
      <c r="M174" s="63">
        <f t="shared" si="32"/>
        <v>1434.4976038920975</v>
      </c>
      <c r="N174" s="324">
        <v>12</v>
      </c>
      <c r="O174" s="189">
        <f t="shared" si="26"/>
        <v>-30119474.018369704</v>
      </c>
      <c r="P174" s="190">
        <f t="shared" si="33"/>
        <v>-0.69023191486648805</v>
      </c>
      <c r="Q174" s="189">
        <f t="shared" si="27"/>
        <v>-3158.3605099743309</v>
      </c>
      <c r="R174" s="42"/>
      <c r="S174" s="62">
        <f t="shared" si="28"/>
        <v>-0.67490632268683592</v>
      </c>
      <c r="T174" s="62">
        <f t="shared" si="29"/>
        <v>-0.69080707802536567</v>
      </c>
      <c r="U174" s="84"/>
      <c r="V174" s="44"/>
      <c r="W174" s="91">
        <v>541</v>
      </c>
      <c r="X174" s="86" t="s">
        <v>125</v>
      </c>
      <c r="Y174" s="87">
        <v>9501</v>
      </c>
      <c r="Z174" s="203">
        <v>29760702.867233258</v>
      </c>
      <c r="AA174" s="166">
        <v>8307413.690070428</v>
      </c>
      <c r="AB174" s="204">
        <f t="shared" si="34"/>
        <v>38068116.557303682</v>
      </c>
      <c r="AC174" s="248">
        <v>-961951</v>
      </c>
      <c r="AD174" s="161">
        <v>6530579.382541256</v>
      </c>
      <c r="AE174" s="205">
        <f t="shared" si="35"/>
        <v>43636744.939844936</v>
      </c>
      <c r="AF174" s="166">
        <f t="shared" si="36"/>
        <v>4592.8581138664285</v>
      </c>
    </row>
    <row r="175" spans="1:32">
      <c r="A175" s="91">
        <v>543</v>
      </c>
      <c r="B175" s="86" t="s">
        <v>126</v>
      </c>
      <c r="C175" s="87">
        <v>44127</v>
      </c>
      <c r="D175" s="207">
        <v>33406579</v>
      </c>
      <c r="E175" s="325">
        <f t="shared" si="30"/>
        <v>28285804</v>
      </c>
      <c r="F175" s="299">
        <v>2860712</v>
      </c>
      <c r="G175" s="238">
        <v>2260063</v>
      </c>
      <c r="H175" s="166">
        <v>168356</v>
      </c>
      <c r="I175" s="297">
        <v>33574935</v>
      </c>
      <c r="J175" s="326">
        <v>-7379324</v>
      </c>
      <c r="K175" s="528">
        <v>5312251.0396160046</v>
      </c>
      <c r="L175" s="205">
        <f t="shared" si="31"/>
        <v>31507862.039616004</v>
      </c>
      <c r="M175" s="63">
        <f t="shared" si="32"/>
        <v>714.02683254279702</v>
      </c>
      <c r="N175" s="324">
        <v>1</v>
      </c>
      <c r="O175" s="189">
        <f t="shared" si="26"/>
        <v>-14059716.186380088</v>
      </c>
      <c r="P175" s="190">
        <f t="shared" si="33"/>
        <v>-0.30854648708012938</v>
      </c>
      <c r="Q175" s="189">
        <f t="shared" si="27"/>
        <v>-329.59312545358637</v>
      </c>
      <c r="R175" s="42"/>
      <c r="S175" s="62">
        <f t="shared" si="28"/>
        <v>-4.7927521437255871E-2</v>
      </c>
      <c r="T175" s="62">
        <f t="shared" si="29"/>
        <v>-0.68819808145800665</v>
      </c>
      <c r="U175" s="84"/>
      <c r="V175" s="44"/>
      <c r="W175" s="91">
        <v>543</v>
      </c>
      <c r="X175" s="86" t="s">
        <v>126</v>
      </c>
      <c r="Y175" s="87">
        <v>43663</v>
      </c>
      <c r="Z175" s="203">
        <v>41862758.330515265</v>
      </c>
      <c r="AA175" s="166">
        <v>-6597654.3011613498</v>
      </c>
      <c r="AB175" s="204">
        <f t="shared" si="34"/>
        <v>35265104.029353917</v>
      </c>
      <c r="AC175" s="247">
        <v>-6734788</v>
      </c>
      <c r="AD175" s="161">
        <v>17037262.196642172</v>
      </c>
      <c r="AE175" s="205">
        <f t="shared" si="35"/>
        <v>45567578.225996092</v>
      </c>
      <c r="AF175" s="166">
        <f t="shared" si="36"/>
        <v>1043.6199579963834</v>
      </c>
    </row>
    <row r="176" spans="1:32">
      <c r="A176" s="91">
        <v>545</v>
      </c>
      <c r="B176" s="86" t="s">
        <v>330</v>
      </c>
      <c r="C176" s="87">
        <v>9562</v>
      </c>
      <c r="D176" s="207">
        <v>10318970</v>
      </c>
      <c r="E176" s="325">
        <f t="shared" si="30"/>
        <v>8107719</v>
      </c>
      <c r="F176" s="299">
        <v>1099149</v>
      </c>
      <c r="G176" s="238">
        <v>1112102</v>
      </c>
      <c r="H176" s="166">
        <v>3150065</v>
      </c>
      <c r="I176" s="297">
        <v>13469035</v>
      </c>
      <c r="J176" s="326">
        <v>391283</v>
      </c>
      <c r="K176" s="528">
        <v>2169459.5671574911</v>
      </c>
      <c r="L176" s="205">
        <f t="shared" si="31"/>
        <v>16029777.567157492</v>
      </c>
      <c r="M176" s="63">
        <f t="shared" si="32"/>
        <v>1676.4042634550817</v>
      </c>
      <c r="N176" s="324">
        <v>15</v>
      </c>
      <c r="O176" s="189">
        <f t="shared" si="26"/>
        <v>-21612868.699056298</v>
      </c>
      <c r="P176" s="190">
        <f t="shared" si="33"/>
        <v>-0.5741591211788678</v>
      </c>
      <c r="Q176" s="189">
        <f t="shared" si="27"/>
        <v>-2261.9349566970204</v>
      </c>
      <c r="R176" s="42"/>
      <c r="S176" s="62">
        <f t="shared" si="28"/>
        <v>-0.55458350207891627</v>
      </c>
      <c r="T176" s="62">
        <f t="shared" si="29"/>
        <v>-0.6918254466874636</v>
      </c>
      <c r="U176" s="84"/>
      <c r="V176" s="44"/>
      <c r="W176" s="91">
        <v>545</v>
      </c>
      <c r="X176" s="86" t="s">
        <v>330</v>
      </c>
      <c r="Y176" s="87">
        <v>9558</v>
      </c>
      <c r="Z176" s="203">
        <v>23062713.180747185</v>
      </c>
      <c r="AA176" s="166">
        <v>7176478.8178984541</v>
      </c>
      <c r="AB176" s="204">
        <f t="shared" si="34"/>
        <v>30239191.998645641</v>
      </c>
      <c r="AC176" s="248">
        <v>363744</v>
      </c>
      <c r="AD176" s="161">
        <v>7039710.2675681505</v>
      </c>
      <c r="AE176" s="205">
        <f t="shared" si="35"/>
        <v>37642646.26621379</v>
      </c>
      <c r="AF176" s="166">
        <f t="shared" si="36"/>
        <v>3938.3392201521019</v>
      </c>
    </row>
    <row r="177" spans="1:32">
      <c r="A177" s="91">
        <v>560</v>
      </c>
      <c r="B177" s="86" t="s">
        <v>127</v>
      </c>
      <c r="C177" s="87">
        <v>15808</v>
      </c>
      <c r="D177" s="207">
        <v>6730647</v>
      </c>
      <c r="E177" s="325">
        <f t="shared" si="30"/>
        <v>5218100</v>
      </c>
      <c r="F177" s="299">
        <v>938323</v>
      </c>
      <c r="G177" s="238">
        <v>574224</v>
      </c>
      <c r="H177" s="166">
        <v>6305918</v>
      </c>
      <c r="I177" s="297">
        <v>13036566</v>
      </c>
      <c r="J177" s="326">
        <v>-2120236</v>
      </c>
      <c r="K177" s="528">
        <v>2807763.6069482877</v>
      </c>
      <c r="L177" s="205">
        <f t="shared" si="31"/>
        <v>13724093.606948288</v>
      </c>
      <c r="M177" s="63">
        <f t="shared" si="32"/>
        <v>868.17393768650606</v>
      </c>
      <c r="N177" s="324">
        <v>7</v>
      </c>
      <c r="O177" s="189">
        <f t="shared" si="26"/>
        <v>-25458220.67355223</v>
      </c>
      <c r="P177" s="190">
        <f t="shared" si="33"/>
        <v>-0.64973754463048083</v>
      </c>
      <c r="Q177" s="189">
        <f t="shared" si="27"/>
        <v>-1598.9154893693126</v>
      </c>
      <c r="R177" s="42"/>
      <c r="S177" s="62">
        <f t="shared" si="28"/>
        <v>-0.58979331622722708</v>
      </c>
      <c r="T177" s="62">
        <f t="shared" si="29"/>
        <v>-0.69846421512898638</v>
      </c>
      <c r="U177" s="84"/>
      <c r="V177" s="44"/>
      <c r="W177" s="91">
        <v>560</v>
      </c>
      <c r="X177" s="86" t="s">
        <v>127</v>
      </c>
      <c r="Y177" s="87">
        <v>15882</v>
      </c>
      <c r="Z177" s="203">
        <v>21854475.476926573</v>
      </c>
      <c r="AA177" s="166">
        <v>9926006.2063543014</v>
      </c>
      <c r="AB177" s="204">
        <f t="shared" si="34"/>
        <v>31780481.683280874</v>
      </c>
      <c r="AC177" s="247">
        <v>-1909711</v>
      </c>
      <c r="AD177" s="161">
        <v>9311543.5972196441</v>
      </c>
      <c r="AE177" s="205">
        <f t="shared" si="35"/>
        <v>39182314.280500516</v>
      </c>
      <c r="AF177" s="166">
        <f t="shared" si="36"/>
        <v>2467.0894270558188</v>
      </c>
    </row>
    <row r="178" spans="1:32">
      <c r="A178" s="91">
        <v>561</v>
      </c>
      <c r="B178" s="86" t="s">
        <v>128</v>
      </c>
      <c r="C178" s="87">
        <v>1337</v>
      </c>
      <c r="D178" s="207">
        <v>1324856</v>
      </c>
      <c r="E178" s="325">
        <f t="shared" si="30"/>
        <v>615949</v>
      </c>
      <c r="F178" s="299">
        <v>379710</v>
      </c>
      <c r="G178" s="238">
        <v>329197</v>
      </c>
      <c r="H178" s="166">
        <v>447215</v>
      </c>
      <c r="I178" s="297">
        <v>1772070</v>
      </c>
      <c r="J178" s="326">
        <v>-312085</v>
      </c>
      <c r="K178" s="528">
        <v>342227.01655398041</v>
      </c>
      <c r="L178" s="205">
        <f t="shared" si="31"/>
        <v>1802212.0165539803</v>
      </c>
      <c r="M178" s="63">
        <f t="shared" si="32"/>
        <v>1347.9521440194319</v>
      </c>
      <c r="N178" s="324">
        <v>2</v>
      </c>
      <c r="O178" s="189">
        <f t="shared" si="26"/>
        <v>-2455635.6890537208</v>
      </c>
      <c r="P178" s="190">
        <f t="shared" si="33"/>
        <v>-0.57673168672040143</v>
      </c>
      <c r="Q178" s="189">
        <f t="shared" si="27"/>
        <v>-1843.8377402442122</v>
      </c>
      <c r="R178" s="42"/>
      <c r="S178" s="62">
        <f t="shared" si="28"/>
        <v>-0.50885958646996365</v>
      </c>
      <c r="T178" s="62">
        <f t="shared" si="29"/>
        <v>-0.63837989494329195</v>
      </c>
      <c r="U178" s="84"/>
      <c r="V178" s="44"/>
      <c r="W178" s="91">
        <v>561</v>
      </c>
      <c r="X178" s="86" t="s">
        <v>128</v>
      </c>
      <c r="Y178" s="87">
        <v>1334</v>
      </c>
      <c r="Z178" s="203">
        <v>2676364.2959150132</v>
      </c>
      <c r="AA178" s="166">
        <v>931707.75676616328</v>
      </c>
      <c r="AB178" s="204">
        <f t="shared" si="34"/>
        <v>3608072.0526811765</v>
      </c>
      <c r="AC178" s="248">
        <v>-296596</v>
      </c>
      <c r="AD178" s="161">
        <v>946371.65292652487</v>
      </c>
      <c r="AE178" s="205">
        <f t="shared" si="35"/>
        <v>4257847.7056077011</v>
      </c>
      <c r="AF178" s="166">
        <f t="shared" si="36"/>
        <v>3191.7898842636441</v>
      </c>
    </row>
    <row r="179" spans="1:32">
      <c r="A179" s="91">
        <v>562</v>
      </c>
      <c r="B179" s="86" t="s">
        <v>129</v>
      </c>
      <c r="C179" s="87">
        <v>8978</v>
      </c>
      <c r="D179" s="207">
        <v>884025</v>
      </c>
      <c r="E179" s="325">
        <f t="shared" si="30"/>
        <v>1477460</v>
      </c>
      <c r="F179" s="299">
        <v>-301344</v>
      </c>
      <c r="G179" s="238">
        <v>-292091</v>
      </c>
      <c r="H179" s="166">
        <v>3260397</v>
      </c>
      <c r="I179" s="297">
        <v>4144422</v>
      </c>
      <c r="J179" s="326">
        <v>-374723</v>
      </c>
      <c r="K179" s="528">
        <v>1707001.9478384412</v>
      </c>
      <c r="L179" s="205">
        <f t="shared" si="31"/>
        <v>5476700.9478384415</v>
      </c>
      <c r="M179" s="63">
        <f t="shared" si="32"/>
        <v>610.01347157924272</v>
      </c>
      <c r="N179" s="324">
        <v>6</v>
      </c>
      <c r="O179" s="189">
        <f t="shared" si="26"/>
        <v>-21348811.820494961</v>
      </c>
      <c r="P179" s="190">
        <f t="shared" si="33"/>
        <v>-0.795839841156606</v>
      </c>
      <c r="Q179" s="189">
        <f t="shared" si="27"/>
        <v>-2367.9519778360991</v>
      </c>
      <c r="R179" s="42"/>
      <c r="S179" s="62">
        <f t="shared" si="28"/>
        <v>-0.80936339721966788</v>
      </c>
      <c r="T179" s="62">
        <f t="shared" si="29"/>
        <v>-0.69874496743282188</v>
      </c>
      <c r="U179" s="84"/>
      <c r="V179" s="44"/>
      <c r="W179" s="91">
        <v>562</v>
      </c>
      <c r="X179" s="86" t="s">
        <v>129</v>
      </c>
      <c r="Y179" s="87">
        <v>9008</v>
      </c>
      <c r="Z179" s="203">
        <v>15896210.265475905</v>
      </c>
      <c r="AA179" s="166">
        <v>5843696.6545795258</v>
      </c>
      <c r="AB179" s="204">
        <f t="shared" si="34"/>
        <v>21739906.92005543</v>
      </c>
      <c r="AC179" s="247">
        <v>-580696</v>
      </c>
      <c r="AD179" s="161">
        <v>5666301.8482779702</v>
      </c>
      <c r="AE179" s="205">
        <f t="shared" si="35"/>
        <v>26825512.768333402</v>
      </c>
      <c r="AF179" s="166">
        <f t="shared" si="36"/>
        <v>2977.9654494153419</v>
      </c>
    </row>
    <row r="180" spans="1:32">
      <c r="A180" s="91">
        <v>563</v>
      </c>
      <c r="B180" s="86" t="s">
        <v>130</v>
      </c>
      <c r="C180" s="87">
        <v>7102</v>
      </c>
      <c r="D180" s="207">
        <v>3155733</v>
      </c>
      <c r="E180" s="325">
        <f t="shared" si="30"/>
        <v>3190149</v>
      </c>
      <c r="F180" s="299">
        <v>359418</v>
      </c>
      <c r="G180" s="238">
        <v>-393834</v>
      </c>
      <c r="H180" s="166">
        <v>3430219</v>
      </c>
      <c r="I180" s="297">
        <v>6585951</v>
      </c>
      <c r="J180" s="326">
        <v>-324143</v>
      </c>
      <c r="K180" s="528">
        <v>1307424.8951470982</v>
      </c>
      <c r="L180" s="205">
        <f t="shared" si="31"/>
        <v>7569232.8951470982</v>
      </c>
      <c r="M180" s="63">
        <f t="shared" si="32"/>
        <v>1065.7889179311601</v>
      </c>
      <c r="N180" s="324">
        <v>17</v>
      </c>
      <c r="O180" s="189">
        <f t="shared" si="26"/>
        <v>-21545484.481771231</v>
      </c>
      <c r="P180" s="190">
        <f t="shared" si="33"/>
        <v>-0.74002038909888701</v>
      </c>
      <c r="Q180" s="189">
        <f t="shared" si="27"/>
        <v>-3003.3539719246514</v>
      </c>
      <c r="R180" s="42"/>
      <c r="S180" s="62">
        <f t="shared" si="28"/>
        <v>-0.73854539832232902</v>
      </c>
      <c r="T180" s="62">
        <f t="shared" si="29"/>
        <v>-0.6969130797745734</v>
      </c>
      <c r="U180" s="84"/>
      <c r="V180" s="44"/>
      <c r="W180" s="91">
        <v>563</v>
      </c>
      <c r="X180" s="86" t="s">
        <v>130</v>
      </c>
      <c r="Y180" s="87">
        <v>7155</v>
      </c>
      <c r="Z180" s="203">
        <v>19550049.420979727</v>
      </c>
      <c r="AA180" s="166">
        <v>5639604.7589048417</v>
      </c>
      <c r="AB180" s="204">
        <f t="shared" si="34"/>
        <v>25189654.179884568</v>
      </c>
      <c r="AC180" s="248">
        <v>-388633</v>
      </c>
      <c r="AD180" s="161">
        <v>4313696.1970337629</v>
      </c>
      <c r="AE180" s="205">
        <f t="shared" si="35"/>
        <v>29114717.376918331</v>
      </c>
      <c r="AF180" s="166">
        <f t="shared" si="36"/>
        <v>4069.1428898558115</v>
      </c>
    </row>
    <row r="181" spans="1:32">
      <c r="A181" s="91">
        <v>564</v>
      </c>
      <c r="B181" s="86" t="s">
        <v>331</v>
      </c>
      <c r="C181" s="87">
        <v>209551</v>
      </c>
      <c r="D181" s="207">
        <v>47321284</v>
      </c>
      <c r="E181" s="325">
        <f t="shared" si="30"/>
        <v>83507385</v>
      </c>
      <c r="F181" s="299">
        <v>-23160296</v>
      </c>
      <c r="G181" s="238">
        <v>-13025805</v>
      </c>
      <c r="H181" s="166">
        <v>40781492</v>
      </c>
      <c r="I181" s="297">
        <v>88102776</v>
      </c>
      <c r="J181" s="326">
        <v>891170</v>
      </c>
      <c r="K181" s="528">
        <v>29128493.76605672</v>
      </c>
      <c r="L181" s="205">
        <f t="shared" si="31"/>
        <v>118122439.76605672</v>
      </c>
      <c r="M181" s="63">
        <f t="shared" si="32"/>
        <v>563.69303780968221</v>
      </c>
      <c r="N181" s="324">
        <v>17</v>
      </c>
      <c r="O181" s="189">
        <f t="shared" si="26"/>
        <v>-225829407.69679743</v>
      </c>
      <c r="P181" s="190">
        <f t="shared" si="33"/>
        <v>-0.65657274226790241</v>
      </c>
      <c r="Q181" s="189">
        <f t="shared" si="27"/>
        <v>-1095.2893786766131</v>
      </c>
      <c r="R181" s="42"/>
      <c r="S181" s="62">
        <f t="shared" si="28"/>
        <v>-0.64674488715130096</v>
      </c>
      <c r="T181" s="62">
        <f t="shared" si="29"/>
        <v>-0.69189083784765315</v>
      </c>
      <c r="U181" s="84"/>
      <c r="V181" s="44"/>
      <c r="W181" s="91">
        <v>564</v>
      </c>
      <c r="X181" s="86" t="s">
        <v>331</v>
      </c>
      <c r="Y181" s="87">
        <v>207327</v>
      </c>
      <c r="Z181" s="203">
        <v>204293274.22103795</v>
      </c>
      <c r="AA181" s="166">
        <v>45109417.47541561</v>
      </c>
      <c r="AB181" s="204">
        <f t="shared" si="34"/>
        <v>249402691.69645357</v>
      </c>
      <c r="AC181" s="247">
        <v>9631</v>
      </c>
      <c r="AD181" s="161">
        <v>94539524.766400561</v>
      </c>
      <c r="AE181" s="205">
        <f t="shared" si="35"/>
        <v>343951847.46285415</v>
      </c>
      <c r="AF181" s="166">
        <f t="shared" si="36"/>
        <v>1658.9824164862953</v>
      </c>
    </row>
    <row r="182" spans="1:32">
      <c r="A182" s="91">
        <v>576</v>
      </c>
      <c r="B182" s="86" t="s">
        <v>131</v>
      </c>
      <c r="C182" s="87">
        <v>2813</v>
      </c>
      <c r="D182" s="207">
        <v>1125425</v>
      </c>
      <c r="E182" s="325">
        <f t="shared" si="30"/>
        <v>-104777</v>
      </c>
      <c r="F182" s="299">
        <v>631105</v>
      </c>
      <c r="G182" s="238">
        <v>599097</v>
      </c>
      <c r="H182" s="166">
        <v>498891</v>
      </c>
      <c r="I182" s="297">
        <v>1624317</v>
      </c>
      <c r="J182" s="326">
        <v>-237145</v>
      </c>
      <c r="K182" s="528">
        <v>626308.25840280915</v>
      </c>
      <c r="L182" s="205">
        <f t="shared" si="31"/>
        <v>2013480.258402809</v>
      </c>
      <c r="M182" s="63">
        <f t="shared" si="32"/>
        <v>715.77684266008146</v>
      </c>
      <c r="N182" s="324">
        <v>7</v>
      </c>
      <c r="O182" s="189">
        <f t="shared" si="26"/>
        <v>-9110158.9328096472</v>
      </c>
      <c r="P182" s="190">
        <f t="shared" si="33"/>
        <v>-0.81899086946352639</v>
      </c>
      <c r="Q182" s="189">
        <f t="shared" si="27"/>
        <v>-3172.2480406717805</v>
      </c>
      <c r="R182" s="42"/>
      <c r="S182" s="62">
        <f t="shared" si="28"/>
        <v>-0.82553131053392237</v>
      </c>
      <c r="T182" s="62">
        <f t="shared" si="29"/>
        <v>-0.69991729449518214</v>
      </c>
      <c r="U182" s="84"/>
      <c r="V182" s="44"/>
      <c r="W182" s="91">
        <v>576</v>
      </c>
      <c r="X182" s="86" t="s">
        <v>131</v>
      </c>
      <c r="Y182" s="87">
        <v>2861</v>
      </c>
      <c r="Z182" s="203">
        <v>7266623.2972561214</v>
      </c>
      <c r="AA182" s="166">
        <v>2043454.0866622131</v>
      </c>
      <c r="AB182" s="204">
        <f t="shared" si="34"/>
        <v>9310077.3839183338</v>
      </c>
      <c r="AC182" s="248">
        <v>-273557</v>
      </c>
      <c r="AD182" s="161">
        <v>2087118.8072941238</v>
      </c>
      <c r="AE182" s="205">
        <f t="shared" si="35"/>
        <v>11123639.191212457</v>
      </c>
      <c r="AF182" s="166">
        <f t="shared" si="36"/>
        <v>3888.0248833318619</v>
      </c>
    </row>
    <row r="183" spans="1:32">
      <c r="A183" s="91">
        <v>577</v>
      </c>
      <c r="B183" s="86" t="s">
        <v>332</v>
      </c>
      <c r="C183" s="87">
        <v>11041</v>
      </c>
      <c r="D183" s="207">
        <v>5014701</v>
      </c>
      <c r="E183" s="325">
        <f t="shared" si="30"/>
        <v>5169863</v>
      </c>
      <c r="F183" s="299">
        <v>152045</v>
      </c>
      <c r="G183" s="238">
        <v>-307207</v>
      </c>
      <c r="H183" s="166">
        <v>3462563</v>
      </c>
      <c r="I183" s="297">
        <v>8477263</v>
      </c>
      <c r="J183" s="326">
        <v>79917</v>
      </c>
      <c r="K183" s="528">
        <v>1619753.7953696444</v>
      </c>
      <c r="L183" s="205">
        <f t="shared" si="31"/>
        <v>10176933.795369644</v>
      </c>
      <c r="M183" s="63">
        <f t="shared" si="32"/>
        <v>921.74022238652697</v>
      </c>
      <c r="N183" s="324">
        <v>2</v>
      </c>
      <c r="O183" s="189">
        <f t="shared" si="26"/>
        <v>-10273330.559522774</v>
      </c>
      <c r="P183" s="190">
        <f t="shared" si="33"/>
        <v>-0.50235685863224722</v>
      </c>
      <c r="Q183" s="189">
        <f t="shared" si="27"/>
        <v>-950.65167972777613</v>
      </c>
      <c r="R183" s="42"/>
      <c r="S183" s="62">
        <f t="shared" si="28"/>
        <v>-0.43690000897371228</v>
      </c>
      <c r="T183" s="62">
        <f t="shared" si="29"/>
        <v>-0.69527097555592354</v>
      </c>
      <c r="U183" s="84"/>
      <c r="V183" s="44"/>
      <c r="W183" s="91">
        <v>577</v>
      </c>
      <c r="X183" s="86" t="s">
        <v>332</v>
      </c>
      <c r="Y183" s="87">
        <v>10922</v>
      </c>
      <c r="Z183" s="203">
        <v>12098944.368423909</v>
      </c>
      <c r="AA183" s="166">
        <v>2955687.3756640577</v>
      </c>
      <c r="AB183" s="204">
        <f t="shared" si="34"/>
        <v>15054631.744087966</v>
      </c>
      <c r="AC183" s="247">
        <v>80242</v>
      </c>
      <c r="AD183" s="161">
        <v>5315390.6108044526</v>
      </c>
      <c r="AE183" s="205">
        <f t="shared" si="35"/>
        <v>20450264.354892418</v>
      </c>
      <c r="AF183" s="166">
        <f t="shared" si="36"/>
        <v>1872.3919021143031</v>
      </c>
    </row>
    <row r="184" spans="1:32">
      <c r="A184" s="91">
        <v>578</v>
      </c>
      <c r="B184" s="86" t="s">
        <v>132</v>
      </c>
      <c r="C184" s="87">
        <v>3183</v>
      </c>
      <c r="D184" s="207">
        <v>-229192</v>
      </c>
      <c r="E184" s="325">
        <f t="shared" si="30"/>
        <v>565807</v>
      </c>
      <c r="F184" s="299">
        <v>-441090</v>
      </c>
      <c r="G184" s="238">
        <v>-353909</v>
      </c>
      <c r="H184" s="166">
        <v>1616384</v>
      </c>
      <c r="I184" s="297">
        <v>1387192</v>
      </c>
      <c r="J184" s="326">
        <v>104090</v>
      </c>
      <c r="K184" s="528">
        <v>676025.78812674677</v>
      </c>
      <c r="L184" s="205">
        <f t="shared" si="31"/>
        <v>2167307.7881267467</v>
      </c>
      <c r="M184" s="63">
        <f t="shared" si="32"/>
        <v>680.90097019376265</v>
      </c>
      <c r="N184" s="324">
        <v>18</v>
      </c>
      <c r="O184" s="189">
        <f t="shared" si="26"/>
        <v>-11618814.097840933</v>
      </c>
      <c r="P184" s="190">
        <f t="shared" si="33"/>
        <v>-0.84279061174319381</v>
      </c>
      <c r="Q184" s="189">
        <f t="shared" si="27"/>
        <v>-3580.651390229013</v>
      </c>
      <c r="R184" s="42"/>
      <c r="S184" s="62">
        <f t="shared" si="28"/>
        <v>-0.87976251414758444</v>
      </c>
      <c r="T184" s="62">
        <f t="shared" si="29"/>
        <v>-0.70309638595978363</v>
      </c>
      <c r="U184" s="84"/>
      <c r="V184" s="44"/>
      <c r="W184" s="91">
        <v>578</v>
      </c>
      <c r="X184" s="86" t="s">
        <v>132</v>
      </c>
      <c r="Y184" s="87">
        <v>3235</v>
      </c>
      <c r="Z184" s="203">
        <v>8332464.8949103868</v>
      </c>
      <c r="AA184" s="166">
        <v>3204635.9531786777</v>
      </c>
      <c r="AB184" s="204">
        <f t="shared" si="34"/>
        <v>11537100.848089065</v>
      </c>
      <c r="AC184" s="248">
        <v>-27899</v>
      </c>
      <c r="AD184" s="161">
        <v>2276920.0378786139</v>
      </c>
      <c r="AE184" s="205">
        <f t="shared" si="35"/>
        <v>13786121.885967679</v>
      </c>
      <c r="AF184" s="166">
        <f t="shared" si="36"/>
        <v>4261.5523604227756</v>
      </c>
    </row>
    <row r="185" spans="1:32">
      <c r="A185" s="91">
        <v>580</v>
      </c>
      <c r="B185" s="86" t="s">
        <v>133</v>
      </c>
      <c r="C185" s="87">
        <v>4567</v>
      </c>
      <c r="D185" s="207">
        <v>-121105</v>
      </c>
      <c r="E185" s="325">
        <f t="shared" si="30"/>
        <v>-248853</v>
      </c>
      <c r="F185" s="299">
        <v>-69168</v>
      </c>
      <c r="G185" s="238">
        <v>196916</v>
      </c>
      <c r="H185" s="166">
        <v>1765941</v>
      </c>
      <c r="I185" s="297">
        <v>1644836</v>
      </c>
      <c r="J185" s="326">
        <v>-296712</v>
      </c>
      <c r="K185" s="528">
        <v>1033549.7310828343</v>
      </c>
      <c r="L185" s="205">
        <f t="shared" si="31"/>
        <v>2381673.7310828343</v>
      </c>
      <c r="M185" s="63">
        <f t="shared" si="32"/>
        <v>521.49632824235482</v>
      </c>
      <c r="N185" s="324">
        <v>9</v>
      </c>
      <c r="O185" s="189">
        <f t="shared" si="26"/>
        <v>-16125257.567480773</v>
      </c>
      <c r="P185" s="190">
        <f t="shared" si="33"/>
        <v>-0.87130909535133549</v>
      </c>
      <c r="Q185" s="189">
        <f t="shared" si="27"/>
        <v>-3454.2139399775397</v>
      </c>
      <c r="R185" s="42"/>
      <c r="S185" s="62">
        <f t="shared" si="28"/>
        <v>-0.89358020988382159</v>
      </c>
      <c r="T185" s="62">
        <f t="shared" si="29"/>
        <v>-0.69236598601896548</v>
      </c>
      <c r="U185" s="84"/>
      <c r="V185" s="44"/>
      <c r="W185" s="91">
        <v>580</v>
      </c>
      <c r="X185" s="86" t="s">
        <v>133</v>
      </c>
      <c r="Y185" s="87">
        <v>4655</v>
      </c>
      <c r="Z185" s="203">
        <v>11991947.057705808</v>
      </c>
      <c r="AA185" s="166">
        <v>3464163.109438228</v>
      </c>
      <c r="AB185" s="204">
        <f t="shared" si="34"/>
        <v>15456110.167144036</v>
      </c>
      <c r="AC185" s="247">
        <v>-308852</v>
      </c>
      <c r="AD185" s="161">
        <v>3359673.1314195702</v>
      </c>
      <c r="AE185" s="205">
        <f t="shared" si="35"/>
        <v>18506931.298563607</v>
      </c>
      <c r="AF185" s="166">
        <f t="shared" si="36"/>
        <v>3975.7102682198943</v>
      </c>
    </row>
    <row r="186" spans="1:32">
      <c r="A186" s="91">
        <v>581</v>
      </c>
      <c r="B186" s="86" t="s">
        <v>134</v>
      </c>
      <c r="C186" s="87">
        <v>6286</v>
      </c>
      <c r="D186" s="207">
        <v>2476986</v>
      </c>
      <c r="E186" s="325">
        <f t="shared" si="30"/>
        <v>1241289</v>
      </c>
      <c r="F186" s="299">
        <v>790104</v>
      </c>
      <c r="G186" s="238">
        <v>445593</v>
      </c>
      <c r="H186" s="166">
        <v>2059719</v>
      </c>
      <c r="I186" s="297">
        <v>4536705</v>
      </c>
      <c r="J186" s="326">
        <v>-280394</v>
      </c>
      <c r="K186" s="528">
        <v>1238202.831596771</v>
      </c>
      <c r="L186" s="205">
        <f t="shared" si="31"/>
        <v>5494513.8315967713</v>
      </c>
      <c r="M186" s="63">
        <f t="shared" si="32"/>
        <v>874.08746923270303</v>
      </c>
      <c r="N186" s="324">
        <v>6</v>
      </c>
      <c r="O186" s="189">
        <f t="shared" si="26"/>
        <v>-16693462.019566076</v>
      </c>
      <c r="P186" s="190">
        <f t="shared" si="33"/>
        <v>-0.75236525096051921</v>
      </c>
      <c r="Q186" s="189">
        <f t="shared" si="27"/>
        <v>-2618.9817768571661</v>
      </c>
      <c r="R186" s="42"/>
      <c r="S186" s="62">
        <f t="shared" si="28"/>
        <v>-0.7541772585351082</v>
      </c>
      <c r="T186" s="62">
        <f t="shared" si="29"/>
        <v>-0.69752800477608368</v>
      </c>
      <c r="U186" s="84"/>
      <c r="V186" s="44"/>
      <c r="W186" s="91">
        <v>581</v>
      </c>
      <c r="X186" s="86" t="s">
        <v>134</v>
      </c>
      <c r="Y186" s="87">
        <v>6352</v>
      </c>
      <c r="Z186" s="203">
        <v>13931401.171457196</v>
      </c>
      <c r="AA186" s="166">
        <v>4523787.2011284549</v>
      </c>
      <c r="AB186" s="204">
        <f t="shared" si="34"/>
        <v>18455188.372585651</v>
      </c>
      <c r="AC186" s="248">
        <v>-360824</v>
      </c>
      <c r="AD186" s="161">
        <v>4093611.4785771961</v>
      </c>
      <c r="AE186" s="205">
        <f t="shared" si="35"/>
        <v>22187975.851162847</v>
      </c>
      <c r="AF186" s="166">
        <f t="shared" si="36"/>
        <v>3493.069246089869</v>
      </c>
    </row>
    <row r="187" spans="1:32">
      <c r="A187" s="91">
        <v>583</v>
      </c>
      <c r="B187" s="86" t="s">
        <v>135</v>
      </c>
      <c r="C187" s="87">
        <v>924</v>
      </c>
      <c r="D187" s="207">
        <v>198809</v>
      </c>
      <c r="E187" s="325">
        <f t="shared" si="30"/>
        <v>790572</v>
      </c>
      <c r="F187" s="299">
        <v>-767234</v>
      </c>
      <c r="G187" s="238">
        <v>175471</v>
      </c>
      <c r="H187" s="166">
        <v>-3780</v>
      </c>
      <c r="I187" s="297">
        <v>195029</v>
      </c>
      <c r="J187" s="326">
        <v>-196037</v>
      </c>
      <c r="K187" s="528">
        <v>191959.12275273216</v>
      </c>
      <c r="L187" s="205">
        <f t="shared" si="31"/>
        <v>190951.12275273216</v>
      </c>
      <c r="M187" s="63">
        <f t="shared" si="32"/>
        <v>206.65705925620364</v>
      </c>
      <c r="N187" s="324">
        <v>19</v>
      </c>
      <c r="O187" s="189">
        <f t="shared" si="26"/>
        <v>-4987269.1153352344</v>
      </c>
      <c r="P187" s="190">
        <f t="shared" si="33"/>
        <v>-0.96312417897017832</v>
      </c>
      <c r="Q187" s="189">
        <f t="shared" si="27"/>
        <v>-5355.3410482496683</v>
      </c>
      <c r="R187" s="42"/>
      <c r="S187" s="62">
        <f t="shared" si="28"/>
        <v>-0.95842983633626933</v>
      </c>
      <c r="T187" s="62">
        <f t="shared" si="29"/>
        <v>-0.70149772747631522</v>
      </c>
      <c r="U187" s="84"/>
      <c r="V187" s="44"/>
      <c r="W187" s="91">
        <v>583</v>
      </c>
      <c r="X187" s="86" t="s">
        <v>135</v>
      </c>
      <c r="Y187" s="87">
        <v>931</v>
      </c>
      <c r="Z187" s="203">
        <v>4124831.788522189</v>
      </c>
      <c r="AA187" s="166">
        <v>566730.20718291262</v>
      </c>
      <c r="AB187" s="204">
        <f t="shared" si="34"/>
        <v>4691561.9957051016</v>
      </c>
      <c r="AC187" s="247">
        <v>-156416</v>
      </c>
      <c r="AD187" s="161">
        <v>643074.24238286517</v>
      </c>
      <c r="AE187" s="205">
        <f t="shared" si="35"/>
        <v>5178220.238087967</v>
      </c>
      <c r="AF187" s="166">
        <f t="shared" si="36"/>
        <v>5561.9981075058722</v>
      </c>
    </row>
    <row r="188" spans="1:32">
      <c r="A188" s="91">
        <v>584</v>
      </c>
      <c r="B188" s="86" t="s">
        <v>136</v>
      </c>
      <c r="C188" s="87">
        <v>2676</v>
      </c>
      <c r="D188" s="207">
        <v>3102797</v>
      </c>
      <c r="E188" s="325">
        <f t="shared" si="30"/>
        <v>3820369</v>
      </c>
      <c r="F188" s="299">
        <v>-333224</v>
      </c>
      <c r="G188" s="238">
        <v>-384348</v>
      </c>
      <c r="H188" s="166">
        <v>1786916</v>
      </c>
      <c r="I188" s="297">
        <v>4889714</v>
      </c>
      <c r="J188" s="326">
        <v>249790</v>
      </c>
      <c r="K188" s="528">
        <v>544264.87358014286</v>
      </c>
      <c r="L188" s="205">
        <f t="shared" si="31"/>
        <v>5683768.8735801429</v>
      </c>
      <c r="M188" s="63">
        <f t="shared" si="32"/>
        <v>2123.979399693626</v>
      </c>
      <c r="N188" s="324">
        <v>16</v>
      </c>
      <c r="O188" s="189">
        <f t="shared" si="26"/>
        <v>-7989410.7467084676</v>
      </c>
      <c r="P188" s="190">
        <f t="shared" si="33"/>
        <v>-0.58431257166062367</v>
      </c>
      <c r="Q188" s="189">
        <f t="shared" si="27"/>
        <v>-2928.9325072866441</v>
      </c>
      <c r="R188" s="42"/>
      <c r="S188" s="62">
        <f t="shared" si="28"/>
        <v>-0.58090318121222184</v>
      </c>
      <c r="T188" s="62">
        <f t="shared" si="29"/>
        <v>-0.69146555466218795</v>
      </c>
      <c r="U188" s="84"/>
      <c r="V188" s="44"/>
      <c r="W188" s="91">
        <v>584</v>
      </c>
      <c r="X188" s="86" t="s">
        <v>136</v>
      </c>
      <c r="Y188" s="87">
        <v>2706</v>
      </c>
      <c r="Z188" s="203">
        <v>8190296.9326594267</v>
      </c>
      <c r="AA188" s="166">
        <v>3476968.9133169637</v>
      </c>
      <c r="AB188" s="204">
        <f t="shared" si="34"/>
        <v>11667265.84597639</v>
      </c>
      <c r="AC188" s="248">
        <v>241881</v>
      </c>
      <c r="AD188" s="161">
        <v>1764032.7743122205</v>
      </c>
      <c r="AE188" s="205">
        <f t="shared" si="35"/>
        <v>13673179.62028861</v>
      </c>
      <c r="AF188" s="166">
        <f t="shared" si="36"/>
        <v>5052.91190698027</v>
      </c>
    </row>
    <row r="189" spans="1:32">
      <c r="A189" s="91">
        <v>588</v>
      </c>
      <c r="B189" s="86" t="s">
        <v>137</v>
      </c>
      <c r="C189" s="87">
        <v>1644</v>
      </c>
      <c r="D189" s="207">
        <v>-603849</v>
      </c>
      <c r="E189" s="325">
        <f t="shared" si="30"/>
        <v>93643</v>
      </c>
      <c r="F189" s="299">
        <v>-451611</v>
      </c>
      <c r="G189" s="238">
        <v>-245881</v>
      </c>
      <c r="H189" s="166">
        <v>219119</v>
      </c>
      <c r="I189" s="297">
        <v>-384729</v>
      </c>
      <c r="J189" s="326">
        <v>-346719</v>
      </c>
      <c r="K189" s="528">
        <v>384234.18517887971</v>
      </c>
      <c r="L189" s="205">
        <f t="shared" si="31"/>
        <v>-347213.81482112029</v>
      </c>
      <c r="M189" s="63">
        <f t="shared" si="32"/>
        <v>-211.20061728778606</v>
      </c>
      <c r="N189" s="324">
        <v>10</v>
      </c>
      <c r="O189" s="189">
        <f t="shared" si="26"/>
        <v>-6642036.6714632902</v>
      </c>
      <c r="P189" s="190">
        <f t="shared" si="33"/>
        <v>-1.0551586315816255</v>
      </c>
      <c r="Q189" s="189">
        <f t="shared" si="27"/>
        <v>-4017.0185475430276</v>
      </c>
      <c r="R189" s="42"/>
      <c r="S189" s="62">
        <f t="shared" si="28"/>
        <v>-1.0717652963445614</v>
      </c>
      <c r="T189" s="62">
        <f t="shared" si="29"/>
        <v>-0.70132374697392463</v>
      </c>
      <c r="U189" s="84"/>
      <c r="V189" s="44"/>
      <c r="W189" s="91">
        <v>588</v>
      </c>
      <c r="X189" s="86" t="s">
        <v>137</v>
      </c>
      <c r="Y189" s="87">
        <v>1654</v>
      </c>
      <c r="Z189" s="203">
        <v>4085469.0630430528</v>
      </c>
      <c r="AA189" s="166">
        <v>1275464.6973754852</v>
      </c>
      <c r="AB189" s="204">
        <f t="shared" si="34"/>
        <v>5360933.760418538</v>
      </c>
      <c r="AC189" s="247">
        <v>-352568</v>
      </c>
      <c r="AD189" s="161">
        <v>1286457.0962236321</v>
      </c>
      <c r="AE189" s="205">
        <f t="shared" si="35"/>
        <v>6294822.8566421699</v>
      </c>
      <c r="AF189" s="166">
        <f t="shared" si="36"/>
        <v>3805.8179302552417</v>
      </c>
    </row>
    <row r="190" spans="1:32">
      <c r="A190" s="91">
        <v>592</v>
      </c>
      <c r="B190" s="86" t="s">
        <v>138</v>
      </c>
      <c r="C190" s="87">
        <v>3678</v>
      </c>
      <c r="D190" s="207">
        <v>2415220</v>
      </c>
      <c r="E190" s="325">
        <f t="shared" si="30"/>
        <v>2069345</v>
      </c>
      <c r="F190" s="299">
        <v>245058</v>
      </c>
      <c r="G190" s="238">
        <v>100817</v>
      </c>
      <c r="H190" s="166">
        <v>1287518</v>
      </c>
      <c r="I190" s="297">
        <v>3702738</v>
      </c>
      <c r="J190" s="326">
        <v>-37445</v>
      </c>
      <c r="K190" s="528">
        <v>694864.69179638952</v>
      </c>
      <c r="L190" s="205">
        <f t="shared" si="31"/>
        <v>4360157.6917963894</v>
      </c>
      <c r="M190" s="63">
        <f t="shared" si="32"/>
        <v>1185.4697367581266</v>
      </c>
      <c r="N190" s="324">
        <v>13</v>
      </c>
      <c r="O190" s="189">
        <f t="shared" si="26"/>
        <v>-6658931.5021245135</v>
      </c>
      <c r="P190" s="190">
        <f t="shared" si="33"/>
        <v>-0.60430870328177078</v>
      </c>
      <c r="Q190" s="189">
        <f t="shared" si="27"/>
        <v>-1735.8158395729715</v>
      </c>
      <c r="R190" s="42"/>
      <c r="S190" s="62">
        <f t="shared" si="28"/>
        <v>-0.58228653164672228</v>
      </c>
      <c r="T190" s="62">
        <f t="shared" si="29"/>
        <v>-0.70057260180205216</v>
      </c>
      <c r="U190" s="84"/>
      <c r="V190" s="44"/>
      <c r="W190" s="91">
        <v>592</v>
      </c>
      <c r="X190" s="86" t="s">
        <v>138</v>
      </c>
      <c r="Y190" s="87">
        <v>3772</v>
      </c>
      <c r="Z190" s="203">
        <v>6170457.0889983261</v>
      </c>
      <c r="AA190" s="166">
        <v>2693844.1139220442</v>
      </c>
      <c r="AB190" s="204">
        <f t="shared" si="34"/>
        <v>8864301.2029203698</v>
      </c>
      <c r="AC190" s="248">
        <v>-165857</v>
      </c>
      <c r="AD190" s="161">
        <v>2320644.9910005331</v>
      </c>
      <c r="AE190" s="205">
        <f t="shared" si="35"/>
        <v>11019089.193920903</v>
      </c>
      <c r="AF190" s="166">
        <f t="shared" si="36"/>
        <v>2921.2855763310981</v>
      </c>
    </row>
    <row r="191" spans="1:32">
      <c r="A191" s="91">
        <v>593</v>
      </c>
      <c r="B191" s="86" t="s">
        <v>139</v>
      </c>
      <c r="C191" s="87">
        <v>17253</v>
      </c>
      <c r="D191" s="207">
        <v>-1735830</v>
      </c>
      <c r="E191" s="325">
        <f t="shared" si="30"/>
        <v>-1402195</v>
      </c>
      <c r="F191" s="299">
        <v>165735</v>
      </c>
      <c r="G191" s="238">
        <v>-499370</v>
      </c>
      <c r="H191" s="166">
        <v>5639449</v>
      </c>
      <c r="I191" s="297">
        <v>3903619</v>
      </c>
      <c r="J191" s="326">
        <v>-2041049</v>
      </c>
      <c r="K191" s="528">
        <v>3330180.2490723021</v>
      </c>
      <c r="L191" s="205">
        <f t="shared" si="31"/>
        <v>5192750.2490723021</v>
      </c>
      <c r="M191" s="63">
        <f t="shared" si="32"/>
        <v>300.97665617992823</v>
      </c>
      <c r="N191" s="324">
        <v>10</v>
      </c>
      <c r="O191" s="189">
        <f t="shared" si="26"/>
        <v>-50098816.062709525</v>
      </c>
      <c r="P191" s="190">
        <f t="shared" si="33"/>
        <v>-0.90608422594160076</v>
      </c>
      <c r="Q191" s="189">
        <f t="shared" si="27"/>
        <v>-2881.2717646420469</v>
      </c>
      <c r="R191" s="42"/>
      <c r="S191" s="62">
        <f t="shared" si="28"/>
        <v>-0.91565465539586466</v>
      </c>
      <c r="T191" s="62">
        <f t="shared" si="29"/>
        <v>-0.69652022757488696</v>
      </c>
      <c r="U191" s="84"/>
      <c r="V191" s="44"/>
      <c r="W191" s="91">
        <v>593</v>
      </c>
      <c r="X191" s="86" t="s">
        <v>139</v>
      </c>
      <c r="Y191" s="87">
        <v>17375</v>
      </c>
      <c r="Z191" s="203">
        <v>36029810.4618387</v>
      </c>
      <c r="AA191" s="166">
        <v>10251570.191962181</v>
      </c>
      <c r="AB191" s="204">
        <f t="shared" si="34"/>
        <v>46281380.653800882</v>
      </c>
      <c r="AC191" s="247">
        <v>-1963133</v>
      </c>
      <c r="AD191" s="161">
        <v>10973318.657980938</v>
      </c>
      <c r="AE191" s="205">
        <f t="shared" si="35"/>
        <v>55291566.311781824</v>
      </c>
      <c r="AF191" s="166">
        <f t="shared" si="36"/>
        <v>3182.2484208219753</v>
      </c>
    </row>
    <row r="192" spans="1:32">
      <c r="A192" s="91">
        <v>595</v>
      </c>
      <c r="B192" s="86" t="s">
        <v>140</v>
      </c>
      <c r="C192" s="87">
        <v>4269</v>
      </c>
      <c r="D192" s="207">
        <v>2576657</v>
      </c>
      <c r="E192" s="325">
        <f t="shared" si="30"/>
        <v>1331668</v>
      </c>
      <c r="F192" s="299">
        <v>914864</v>
      </c>
      <c r="G192" s="238">
        <v>330125</v>
      </c>
      <c r="H192" s="166">
        <v>1873860</v>
      </c>
      <c r="I192" s="297">
        <v>4450517</v>
      </c>
      <c r="J192" s="326">
        <v>34221</v>
      </c>
      <c r="K192" s="528">
        <v>972282.43669580948</v>
      </c>
      <c r="L192" s="205">
        <f t="shared" si="31"/>
        <v>5457020.4366958095</v>
      </c>
      <c r="M192" s="63">
        <f t="shared" si="32"/>
        <v>1278.2900999521689</v>
      </c>
      <c r="N192" s="324">
        <v>11</v>
      </c>
      <c r="O192" s="189">
        <f t="shared" si="26"/>
        <v>-17480532.570887245</v>
      </c>
      <c r="P192" s="190">
        <f t="shared" si="33"/>
        <v>-0.76209230187318833</v>
      </c>
      <c r="Q192" s="189">
        <f t="shared" si="27"/>
        <v>-4030.0998578314593</v>
      </c>
      <c r="R192" s="42"/>
      <c r="S192" s="62">
        <f t="shared" si="28"/>
        <v>-0.77481294585150617</v>
      </c>
      <c r="T192" s="62">
        <f t="shared" si="29"/>
        <v>-0.69196827093736091</v>
      </c>
      <c r="U192" s="84"/>
      <c r="V192" s="44"/>
      <c r="W192" s="91">
        <v>595</v>
      </c>
      <c r="X192" s="86" t="s">
        <v>140</v>
      </c>
      <c r="Y192" s="87">
        <v>4321</v>
      </c>
      <c r="Z192" s="203">
        <v>15137501.54420124</v>
      </c>
      <c r="AA192" s="166">
        <v>4626143.4700686298</v>
      </c>
      <c r="AB192" s="204">
        <f t="shared" si="34"/>
        <v>19763645.01426987</v>
      </c>
      <c r="AC192" s="248">
        <v>17472</v>
      </c>
      <c r="AD192" s="161">
        <v>3156435.9933131863</v>
      </c>
      <c r="AE192" s="205">
        <f t="shared" si="35"/>
        <v>22937553.007583056</v>
      </c>
      <c r="AF192" s="166">
        <f t="shared" si="36"/>
        <v>5308.3899577836282</v>
      </c>
    </row>
    <row r="193" spans="1:32">
      <c r="A193" s="91">
        <v>598</v>
      </c>
      <c r="B193" s="86" t="s">
        <v>333</v>
      </c>
      <c r="C193" s="87">
        <v>19097</v>
      </c>
      <c r="D193" s="207">
        <v>2172177</v>
      </c>
      <c r="E193" s="325">
        <f t="shared" si="30"/>
        <v>9339513</v>
      </c>
      <c r="F193" s="299">
        <v>-4824457</v>
      </c>
      <c r="G193" s="238">
        <v>-2342879</v>
      </c>
      <c r="H193" s="166">
        <v>793398</v>
      </c>
      <c r="I193" s="297">
        <v>2965575</v>
      </c>
      <c r="J193" s="326">
        <v>2602371</v>
      </c>
      <c r="K193" s="528">
        <v>3057466.6288290229</v>
      </c>
      <c r="L193" s="205">
        <f t="shared" si="31"/>
        <v>8625412.6288290229</v>
      </c>
      <c r="M193" s="63">
        <f t="shared" si="32"/>
        <v>451.6632260998598</v>
      </c>
      <c r="N193" s="324">
        <v>15</v>
      </c>
      <c r="O193" s="189">
        <f t="shared" si="26"/>
        <v>-41604441.236057401</v>
      </c>
      <c r="P193" s="190">
        <f t="shared" si="33"/>
        <v>-0.82828115224004883</v>
      </c>
      <c r="Q193" s="189">
        <f t="shared" si="27"/>
        <v>-2182.8617851708013</v>
      </c>
      <c r="R193" s="42"/>
      <c r="S193" s="62">
        <f t="shared" si="28"/>
        <v>-0.92218850362663385</v>
      </c>
      <c r="T193" s="62">
        <f t="shared" si="29"/>
        <v>-0.69078327809168005</v>
      </c>
      <c r="U193" s="84"/>
      <c r="V193" s="44"/>
      <c r="W193" s="91">
        <v>598</v>
      </c>
      <c r="X193" s="86" t="s">
        <v>333</v>
      </c>
      <c r="Y193" s="87">
        <v>19066</v>
      </c>
      <c r="Z193" s="203">
        <v>34743969.959159516</v>
      </c>
      <c r="AA193" s="166">
        <v>3368328.8426802019</v>
      </c>
      <c r="AB193" s="204">
        <f t="shared" si="34"/>
        <v>38112298.801839717</v>
      </c>
      <c r="AC193" s="247">
        <v>2229776</v>
      </c>
      <c r="AD193" s="161">
        <v>9887779.0630467106</v>
      </c>
      <c r="AE193" s="205">
        <f t="shared" si="35"/>
        <v>50229853.864886425</v>
      </c>
      <c r="AF193" s="166">
        <f t="shared" si="36"/>
        <v>2634.5250112706613</v>
      </c>
    </row>
    <row r="194" spans="1:32">
      <c r="A194" s="91">
        <v>599</v>
      </c>
      <c r="B194" s="86" t="s">
        <v>141</v>
      </c>
      <c r="C194" s="87">
        <v>11172</v>
      </c>
      <c r="D194" s="207">
        <v>8930257</v>
      </c>
      <c r="E194" s="325">
        <f t="shared" si="30"/>
        <v>13366870</v>
      </c>
      <c r="F194" s="299">
        <v>-2312518</v>
      </c>
      <c r="G194" s="238">
        <v>-2124095</v>
      </c>
      <c r="H194" s="166">
        <v>5139984</v>
      </c>
      <c r="I194" s="297">
        <v>14070241</v>
      </c>
      <c r="J194" s="326">
        <v>-904198</v>
      </c>
      <c r="K194" s="528">
        <v>2039832.4276491948</v>
      </c>
      <c r="L194" s="205">
        <f t="shared" si="31"/>
        <v>15205875.427649194</v>
      </c>
      <c r="M194" s="63">
        <f t="shared" si="32"/>
        <v>1361.0701242077689</v>
      </c>
      <c r="N194" s="324">
        <v>15</v>
      </c>
      <c r="O194" s="189">
        <f t="shared" si="26"/>
        <v>-16830680.122552671</v>
      </c>
      <c r="P194" s="190">
        <f t="shared" si="33"/>
        <v>-0.52535860467829287</v>
      </c>
      <c r="Q194" s="189">
        <f t="shared" si="27"/>
        <v>-1505.9923019781868</v>
      </c>
      <c r="R194" s="42"/>
      <c r="S194" s="62">
        <f t="shared" si="28"/>
        <v>-0.46756575169916381</v>
      </c>
      <c r="T194" s="62">
        <f t="shared" si="29"/>
        <v>-0.68760098019294458</v>
      </c>
      <c r="U194" s="84"/>
      <c r="V194" s="44"/>
      <c r="W194" s="91">
        <v>599</v>
      </c>
      <c r="X194" s="86" t="s">
        <v>141</v>
      </c>
      <c r="Y194" s="87">
        <v>11174</v>
      </c>
      <c r="Z194" s="203">
        <v>17873710.434257887</v>
      </c>
      <c r="AA194" s="166">
        <v>8552540.4031037744</v>
      </c>
      <c r="AB194" s="204">
        <f t="shared" si="34"/>
        <v>26426250.837361664</v>
      </c>
      <c r="AC194" s="248">
        <v>-919269</v>
      </c>
      <c r="AD194" s="161">
        <v>6529573.7128402041</v>
      </c>
      <c r="AE194" s="205">
        <f t="shared" si="35"/>
        <v>32036555.550201867</v>
      </c>
      <c r="AF194" s="166">
        <f t="shared" si="36"/>
        <v>2867.0624261859557</v>
      </c>
    </row>
    <row r="195" spans="1:32">
      <c r="A195" s="91">
        <v>601</v>
      </c>
      <c r="B195" s="86" t="s">
        <v>142</v>
      </c>
      <c r="C195" s="87">
        <v>3873</v>
      </c>
      <c r="D195" s="207">
        <v>3625517</v>
      </c>
      <c r="E195" s="325">
        <f t="shared" si="30"/>
        <v>1661194</v>
      </c>
      <c r="F195" s="299">
        <v>1213532</v>
      </c>
      <c r="G195" s="238">
        <v>750791</v>
      </c>
      <c r="H195" s="166">
        <v>1367237</v>
      </c>
      <c r="I195" s="297">
        <v>4992754</v>
      </c>
      <c r="J195" s="326">
        <v>314705</v>
      </c>
      <c r="K195" s="528">
        <v>858001.98963607987</v>
      </c>
      <c r="L195" s="205">
        <f t="shared" si="31"/>
        <v>6165460.9896360803</v>
      </c>
      <c r="M195" s="63">
        <f t="shared" si="32"/>
        <v>1591.9083371123368</v>
      </c>
      <c r="N195" s="324">
        <v>13</v>
      </c>
      <c r="O195" s="189">
        <f t="shared" si="26"/>
        <v>-12995653.933603512</v>
      </c>
      <c r="P195" s="190">
        <f t="shared" si="33"/>
        <v>-0.67823057195078507</v>
      </c>
      <c r="Q195" s="189">
        <f t="shared" si="27"/>
        <v>-3282.4531289877887</v>
      </c>
      <c r="R195" s="42"/>
      <c r="S195" s="62">
        <f t="shared" si="28"/>
        <v>-0.68833520368959733</v>
      </c>
      <c r="T195" s="62">
        <f t="shared" si="29"/>
        <v>-0.69763506813264586</v>
      </c>
      <c r="U195" s="84"/>
      <c r="V195" s="44"/>
      <c r="W195" s="91">
        <v>601</v>
      </c>
      <c r="X195" s="86" t="s">
        <v>142</v>
      </c>
      <c r="Y195" s="87">
        <v>3931</v>
      </c>
      <c r="Z195" s="203">
        <v>12229265.539280768</v>
      </c>
      <c r="AA195" s="166">
        <v>3790362.1475994163</v>
      </c>
      <c r="AB195" s="204">
        <f t="shared" si="34"/>
        <v>16019627.686880184</v>
      </c>
      <c r="AC195" s="247">
        <v>303850</v>
      </c>
      <c r="AD195" s="161">
        <v>2837637.2363594091</v>
      </c>
      <c r="AE195" s="205">
        <f t="shared" si="35"/>
        <v>19161114.923239592</v>
      </c>
      <c r="AF195" s="166">
        <f t="shared" si="36"/>
        <v>4874.3614661001257</v>
      </c>
    </row>
    <row r="196" spans="1:32">
      <c r="A196" s="91">
        <v>604</v>
      </c>
      <c r="B196" s="86" t="s">
        <v>334</v>
      </c>
      <c r="C196" s="87">
        <v>20206</v>
      </c>
      <c r="D196" s="207">
        <v>16691717</v>
      </c>
      <c r="E196" s="325">
        <f t="shared" si="30"/>
        <v>11740265</v>
      </c>
      <c r="F196" s="299">
        <v>3224678</v>
      </c>
      <c r="G196" s="238">
        <v>1726774</v>
      </c>
      <c r="H196" s="166">
        <v>-225090</v>
      </c>
      <c r="I196" s="297">
        <v>16466627</v>
      </c>
      <c r="J196" s="326">
        <v>-2085256</v>
      </c>
      <c r="K196" s="528">
        <v>2135859.3612966971</v>
      </c>
      <c r="L196" s="205">
        <f t="shared" si="31"/>
        <v>16517230.361296697</v>
      </c>
      <c r="M196" s="63">
        <f t="shared" si="32"/>
        <v>817.44186683641976</v>
      </c>
      <c r="N196" s="324">
        <v>6</v>
      </c>
      <c r="O196" s="189">
        <f t="shared" si="26"/>
        <v>-3028077.6958034281</v>
      </c>
      <c r="P196" s="190">
        <f t="shared" si="33"/>
        <v>-0.1549260664992913</v>
      </c>
      <c r="Q196" s="189">
        <f t="shared" si="27"/>
        <v>-169.5453602049439</v>
      </c>
      <c r="R196" s="42"/>
      <c r="S196" s="62">
        <f t="shared" si="28"/>
        <v>9.1594259363227071E-2</v>
      </c>
      <c r="T196" s="62">
        <f t="shared" si="29"/>
        <v>-0.68957086419381053</v>
      </c>
      <c r="U196" s="84"/>
      <c r="V196" s="44"/>
      <c r="W196" s="91">
        <v>604</v>
      </c>
      <c r="X196" s="86" t="s">
        <v>334</v>
      </c>
      <c r="Y196" s="87">
        <v>19803</v>
      </c>
      <c r="Z196" s="203">
        <v>18332225.985490911</v>
      </c>
      <c r="AA196" s="166">
        <v>-3247292.3127857465</v>
      </c>
      <c r="AB196" s="204">
        <f t="shared" si="34"/>
        <v>15084933.672705164</v>
      </c>
      <c r="AC196" s="248">
        <v>-2419970</v>
      </c>
      <c r="AD196" s="161">
        <v>6880344.3843949614</v>
      </c>
      <c r="AE196" s="205">
        <f t="shared" si="35"/>
        <v>19545308.057100125</v>
      </c>
      <c r="AF196" s="166">
        <f t="shared" si="36"/>
        <v>986.98722704136367</v>
      </c>
    </row>
    <row r="197" spans="1:32">
      <c r="A197" s="91">
        <v>607</v>
      </c>
      <c r="B197" s="86" t="s">
        <v>143</v>
      </c>
      <c r="C197" s="87">
        <v>4161</v>
      </c>
      <c r="D197" s="207">
        <v>843772</v>
      </c>
      <c r="E197" s="325">
        <f t="shared" si="30"/>
        <v>638040</v>
      </c>
      <c r="F197" s="299">
        <v>5554</v>
      </c>
      <c r="G197" s="238">
        <v>200178</v>
      </c>
      <c r="H197" s="166">
        <v>2474427</v>
      </c>
      <c r="I197" s="297">
        <v>3318198</v>
      </c>
      <c r="J197" s="326">
        <v>-644669</v>
      </c>
      <c r="K197" s="528">
        <v>938647.58690160897</v>
      </c>
      <c r="L197" s="205">
        <f t="shared" si="31"/>
        <v>3612176.5869016089</v>
      </c>
      <c r="M197" s="63">
        <f t="shared" si="32"/>
        <v>868.10300093766136</v>
      </c>
      <c r="N197" s="324">
        <v>12</v>
      </c>
      <c r="O197" s="189">
        <f t="shared" si="26"/>
        <v>-13203173.806399386</v>
      </c>
      <c r="P197" s="190">
        <f t="shared" si="33"/>
        <v>-0.78518576762214543</v>
      </c>
      <c r="Q197" s="189">
        <f t="shared" si="27"/>
        <v>-3134.5988303646463</v>
      </c>
      <c r="R197" s="42"/>
      <c r="S197" s="62">
        <f t="shared" si="28"/>
        <v>-0.7684069733895309</v>
      </c>
      <c r="T197" s="62">
        <f t="shared" si="29"/>
        <v>-0.69712058844110258</v>
      </c>
      <c r="U197" s="84"/>
      <c r="V197" s="44"/>
      <c r="W197" s="91">
        <v>607</v>
      </c>
      <c r="X197" s="86" t="s">
        <v>143</v>
      </c>
      <c r="Y197" s="87">
        <v>4201</v>
      </c>
      <c r="Z197" s="203">
        <v>9501353.6470296383</v>
      </c>
      <c r="AA197" s="166">
        <v>4826357.5477512237</v>
      </c>
      <c r="AB197" s="204">
        <f t="shared" si="34"/>
        <v>14327711.194780862</v>
      </c>
      <c r="AC197" s="247">
        <v>-611441</v>
      </c>
      <c r="AD197" s="161">
        <v>3099080.1985201333</v>
      </c>
      <c r="AE197" s="205">
        <f t="shared" si="35"/>
        <v>16815350.393300995</v>
      </c>
      <c r="AF197" s="166">
        <f t="shared" si="36"/>
        <v>4002.7018313023077</v>
      </c>
    </row>
    <row r="198" spans="1:32">
      <c r="A198" s="91">
        <v>608</v>
      </c>
      <c r="B198" s="86" t="s">
        <v>335</v>
      </c>
      <c r="C198" s="87">
        <v>2013</v>
      </c>
      <c r="D198" s="207">
        <v>423086</v>
      </c>
      <c r="E198" s="325">
        <f t="shared" si="30"/>
        <v>378795</v>
      </c>
      <c r="F198" s="299">
        <v>43625</v>
      </c>
      <c r="G198" s="238">
        <v>666</v>
      </c>
      <c r="H198" s="166">
        <v>910821</v>
      </c>
      <c r="I198" s="297">
        <v>1333907</v>
      </c>
      <c r="J198" s="326">
        <v>431658</v>
      </c>
      <c r="K198" s="528">
        <v>418388.12446064886</v>
      </c>
      <c r="L198" s="205">
        <f t="shared" si="31"/>
        <v>2183953.1244606487</v>
      </c>
      <c r="M198" s="63">
        <f t="shared" si="32"/>
        <v>1084.9245526381762</v>
      </c>
      <c r="N198" s="324">
        <v>4</v>
      </c>
      <c r="O198" s="189">
        <f t="shared" si="26"/>
        <v>-5820730.6468181694</v>
      </c>
      <c r="P198" s="190">
        <f t="shared" si="33"/>
        <v>-0.72716559618547638</v>
      </c>
      <c r="Q198" s="189">
        <f t="shared" si="27"/>
        <v>-2795.1936108513137</v>
      </c>
      <c r="R198" s="42"/>
      <c r="S198" s="62">
        <f t="shared" si="28"/>
        <v>-0.78382113438705414</v>
      </c>
      <c r="T198" s="62">
        <f t="shared" si="29"/>
        <v>-0.7006647024699808</v>
      </c>
      <c r="U198" s="84"/>
      <c r="V198" s="44"/>
      <c r="W198" s="91">
        <v>608</v>
      </c>
      <c r="X198" s="86" t="s">
        <v>335</v>
      </c>
      <c r="Y198" s="87">
        <v>2063</v>
      </c>
      <c r="Z198" s="203">
        <v>4337930.3334449083</v>
      </c>
      <c r="AA198" s="166">
        <v>1832455.4543511728</v>
      </c>
      <c r="AB198" s="204">
        <f t="shared" si="34"/>
        <v>6170385.787796081</v>
      </c>
      <c r="AC198" s="248">
        <v>436574</v>
      </c>
      <c r="AD198" s="161">
        <v>1397723.9834827373</v>
      </c>
      <c r="AE198" s="205">
        <f t="shared" si="35"/>
        <v>8004683.7712788181</v>
      </c>
      <c r="AF198" s="166">
        <f t="shared" si="36"/>
        <v>3880.1181634894901</v>
      </c>
    </row>
    <row r="199" spans="1:32">
      <c r="A199" s="91">
        <v>609</v>
      </c>
      <c r="B199" s="86" t="s">
        <v>336</v>
      </c>
      <c r="C199" s="87">
        <v>83482</v>
      </c>
      <c r="D199" s="207">
        <v>-8801051</v>
      </c>
      <c r="E199" s="325">
        <f t="shared" si="30"/>
        <v>7671658</v>
      </c>
      <c r="F199" s="299">
        <v>-13124891</v>
      </c>
      <c r="G199" s="238">
        <v>-3347818</v>
      </c>
      <c r="H199" s="166">
        <v>25221433</v>
      </c>
      <c r="I199" s="297">
        <v>16420382</v>
      </c>
      <c r="J199" s="326">
        <v>-5595216</v>
      </c>
      <c r="K199" s="528">
        <v>13537031.482079027</v>
      </c>
      <c r="L199" s="205">
        <f t="shared" si="31"/>
        <v>24362197.482079029</v>
      </c>
      <c r="M199" s="63">
        <f t="shared" si="32"/>
        <v>291.82575264223459</v>
      </c>
      <c r="N199" s="324">
        <v>4</v>
      </c>
      <c r="O199" s="189">
        <f t="shared" si="26"/>
        <v>-159998665.69961563</v>
      </c>
      <c r="P199" s="190">
        <f t="shared" si="33"/>
        <v>-0.86785591550377394</v>
      </c>
      <c r="Q199" s="189">
        <f t="shared" si="27"/>
        <v>-1911.2341295538201</v>
      </c>
      <c r="R199" s="42"/>
      <c r="S199" s="62">
        <f t="shared" si="28"/>
        <v>-0.88743402071502853</v>
      </c>
      <c r="T199" s="62">
        <f t="shared" si="29"/>
        <v>-0.69305039315694672</v>
      </c>
      <c r="U199" s="84"/>
      <c r="V199" s="44"/>
      <c r="W199" s="91">
        <v>609</v>
      </c>
      <c r="X199" s="86" t="s">
        <v>336</v>
      </c>
      <c r="Y199" s="87">
        <v>83684</v>
      </c>
      <c r="Z199" s="203">
        <v>110093797.10919055</v>
      </c>
      <c r="AA199" s="166">
        <v>35779601.801418461</v>
      </c>
      <c r="AB199" s="204">
        <f t="shared" si="34"/>
        <v>145873398.91060901</v>
      </c>
      <c r="AC199" s="247">
        <v>-5614340</v>
      </c>
      <c r="AD199" s="161">
        <v>44101804.271085642</v>
      </c>
      <c r="AE199" s="205">
        <f t="shared" si="35"/>
        <v>184360863.18169466</v>
      </c>
      <c r="AF199" s="166">
        <f t="shared" si="36"/>
        <v>2203.0598821960548</v>
      </c>
    </row>
    <row r="200" spans="1:32">
      <c r="A200" s="91">
        <v>611</v>
      </c>
      <c r="B200" s="86" t="s">
        <v>337</v>
      </c>
      <c r="C200" s="87">
        <v>5066</v>
      </c>
      <c r="D200" s="207">
        <v>3695856</v>
      </c>
      <c r="E200" s="325">
        <f t="shared" si="30"/>
        <v>3042630</v>
      </c>
      <c r="F200" s="299">
        <v>450249</v>
      </c>
      <c r="G200" s="237">
        <v>202977</v>
      </c>
      <c r="H200" s="166">
        <v>1401689</v>
      </c>
      <c r="I200" s="297">
        <v>5097546</v>
      </c>
      <c r="J200" s="326">
        <v>-1304768</v>
      </c>
      <c r="K200" s="528">
        <v>758884.41692466091</v>
      </c>
      <c r="L200" s="205">
        <f t="shared" si="31"/>
        <v>4551662.416924661</v>
      </c>
      <c r="M200" s="63">
        <f t="shared" si="32"/>
        <v>898.47264447782493</v>
      </c>
      <c r="N200" s="324">
        <v>1</v>
      </c>
      <c r="O200" s="189">
        <f t="shared" si="26"/>
        <v>-1973139.6264909059</v>
      </c>
      <c r="P200" s="190">
        <f t="shared" si="33"/>
        <v>-0.30240605207051119</v>
      </c>
      <c r="Q200" s="189">
        <f t="shared" si="27"/>
        <v>-388.47055935167543</v>
      </c>
      <c r="R200" s="42"/>
      <c r="S200" s="62">
        <f t="shared" si="28"/>
        <v>-3.625591321990429E-2</v>
      </c>
      <c r="T200" s="62">
        <f t="shared" si="29"/>
        <v>-0.69908467085202941</v>
      </c>
      <c r="U200" s="84"/>
      <c r="V200" s="44"/>
      <c r="W200" s="91">
        <v>611</v>
      </c>
      <c r="X200" s="86" t="s">
        <v>337</v>
      </c>
      <c r="Y200" s="87">
        <v>5070</v>
      </c>
      <c r="Z200" s="203">
        <v>4383918.8065835321</v>
      </c>
      <c r="AA200" s="166">
        <v>905396.13700391725</v>
      </c>
      <c r="AB200" s="204">
        <f t="shared" si="34"/>
        <v>5289314.9435874494</v>
      </c>
      <c r="AC200" s="248">
        <v>-1286433</v>
      </c>
      <c r="AD200" s="161">
        <v>2521920.099828118</v>
      </c>
      <c r="AE200" s="205">
        <f t="shared" si="35"/>
        <v>6524802.0434155669</v>
      </c>
      <c r="AF200" s="166">
        <f t="shared" si="36"/>
        <v>1286.9432038295004</v>
      </c>
    </row>
    <row r="201" spans="1:32">
      <c r="A201" s="91">
        <v>614</v>
      </c>
      <c r="B201" s="86" t="s">
        <v>144</v>
      </c>
      <c r="C201" s="87">
        <v>3066</v>
      </c>
      <c r="D201" s="207">
        <v>1080299</v>
      </c>
      <c r="E201" s="325">
        <f t="shared" si="30"/>
        <v>1951394</v>
      </c>
      <c r="F201" s="299">
        <v>-529647</v>
      </c>
      <c r="G201" s="238">
        <v>-341448</v>
      </c>
      <c r="H201" s="166">
        <v>1614527</v>
      </c>
      <c r="I201" s="297">
        <v>2694827</v>
      </c>
      <c r="J201" s="326">
        <v>156588</v>
      </c>
      <c r="K201" s="528">
        <v>765773.22457206773</v>
      </c>
      <c r="L201" s="205">
        <f t="shared" si="31"/>
        <v>3617188.2245720676</v>
      </c>
      <c r="M201" s="63">
        <f t="shared" si="32"/>
        <v>1179.7743720065453</v>
      </c>
      <c r="N201" s="324">
        <v>19</v>
      </c>
      <c r="O201" s="189">
        <f t="shared" si="26"/>
        <v>-14961890.802502958</v>
      </c>
      <c r="P201" s="190">
        <f t="shared" si="33"/>
        <v>-0.80530852905567651</v>
      </c>
      <c r="Q201" s="189">
        <f t="shared" si="27"/>
        <v>-4780.789961350858</v>
      </c>
      <c r="R201" s="42"/>
      <c r="S201" s="62">
        <f t="shared" si="28"/>
        <v>-0.83039372870616335</v>
      </c>
      <c r="T201" s="62">
        <f t="shared" si="29"/>
        <v>-0.69366073822694019</v>
      </c>
      <c r="U201" s="84"/>
      <c r="V201" s="44"/>
      <c r="W201" s="91">
        <v>614</v>
      </c>
      <c r="X201" s="86" t="s">
        <v>144</v>
      </c>
      <c r="Y201" s="87">
        <v>3117</v>
      </c>
      <c r="Z201" s="203">
        <v>12489240.658341277</v>
      </c>
      <c r="AA201" s="166">
        <v>3399481.9663741174</v>
      </c>
      <c r="AB201" s="204">
        <f t="shared" si="34"/>
        <v>15888722.624715395</v>
      </c>
      <c r="AC201" s="247">
        <v>190601</v>
      </c>
      <c r="AD201" s="161">
        <v>2499755.4023596314</v>
      </c>
      <c r="AE201" s="205">
        <f t="shared" si="35"/>
        <v>18579079.027075026</v>
      </c>
      <c r="AF201" s="166">
        <f t="shared" si="36"/>
        <v>5960.5643333574035</v>
      </c>
    </row>
    <row r="202" spans="1:32">
      <c r="A202" s="91">
        <v>615</v>
      </c>
      <c r="B202" s="86" t="s">
        <v>145</v>
      </c>
      <c r="C202" s="87">
        <v>7702</v>
      </c>
      <c r="D202" s="207">
        <v>10467644</v>
      </c>
      <c r="E202" s="325">
        <f t="shared" si="30"/>
        <v>7955095</v>
      </c>
      <c r="F202" s="299">
        <v>2028894</v>
      </c>
      <c r="G202" s="238">
        <v>483655</v>
      </c>
      <c r="H202" s="166">
        <v>3213504</v>
      </c>
      <c r="I202" s="297">
        <v>13681148</v>
      </c>
      <c r="J202" s="326">
        <v>-86085</v>
      </c>
      <c r="K202" s="528">
        <v>1559906.3044823692</v>
      </c>
      <c r="L202" s="205">
        <f t="shared" si="31"/>
        <v>15154969.304482369</v>
      </c>
      <c r="M202" s="63">
        <f t="shared" si="32"/>
        <v>1967.6667494783651</v>
      </c>
      <c r="N202" s="324">
        <v>17</v>
      </c>
      <c r="O202" s="189">
        <f t="shared" ref="O202:O265" si="37">L202-AE202</f>
        <v>-24841370.036942169</v>
      </c>
      <c r="P202" s="190">
        <f t="shared" si="33"/>
        <v>-0.62109109098426307</v>
      </c>
      <c r="Q202" s="189">
        <f t="shared" ref="Q202:Q265" si="38">M202-AF202</f>
        <v>-3173.9117749366678</v>
      </c>
      <c r="R202" s="42"/>
      <c r="S202" s="62">
        <f t="shared" ref="S202:S265" si="39">I202/AB202-1</f>
        <v>-0.60925726557843896</v>
      </c>
      <c r="T202" s="62">
        <f t="shared" ref="T202:T265" si="40">K202/AD202-1</f>
        <v>-0.69972793475579309</v>
      </c>
      <c r="U202" s="84"/>
      <c r="V202" s="44"/>
      <c r="W202" s="91">
        <v>615</v>
      </c>
      <c r="X202" s="86" t="s">
        <v>145</v>
      </c>
      <c r="Y202" s="87">
        <v>7779</v>
      </c>
      <c r="Z202" s="203">
        <v>26799851.783512264</v>
      </c>
      <c r="AA202" s="166">
        <v>8213334.1180835543</v>
      </c>
      <c r="AB202" s="204">
        <f t="shared" si="34"/>
        <v>35013185.901595816</v>
      </c>
      <c r="AC202" s="248">
        <v>-211823</v>
      </c>
      <c r="AD202" s="161">
        <v>5194976.4398287265</v>
      </c>
      <c r="AE202" s="205">
        <f t="shared" si="35"/>
        <v>39996339.34142454</v>
      </c>
      <c r="AF202" s="166">
        <f t="shared" si="36"/>
        <v>5141.5785244150329</v>
      </c>
    </row>
    <row r="203" spans="1:32">
      <c r="A203" s="91">
        <v>616</v>
      </c>
      <c r="B203" s="86" t="s">
        <v>146</v>
      </c>
      <c r="C203" s="87">
        <v>1848</v>
      </c>
      <c r="D203" s="207">
        <v>446661</v>
      </c>
      <c r="E203" s="325">
        <f t="shared" ref="E203:E266" si="41">D203-F203-G203</f>
        <v>502578</v>
      </c>
      <c r="F203" s="299">
        <v>-16581</v>
      </c>
      <c r="G203" s="238">
        <v>-39336</v>
      </c>
      <c r="H203" s="166">
        <v>778797</v>
      </c>
      <c r="I203" s="297">
        <v>1225458</v>
      </c>
      <c r="J203" s="326">
        <v>-511293</v>
      </c>
      <c r="K203" s="528">
        <v>391264.80938673939</v>
      </c>
      <c r="L203" s="205">
        <f t="shared" ref="L203:L266" si="42">SUM(I203:K203)</f>
        <v>1105429.8093867395</v>
      </c>
      <c r="M203" s="63">
        <f t="shared" ref="M203:M266" si="43">L203/C203</f>
        <v>598.17630378070317</v>
      </c>
      <c r="N203" s="324">
        <v>1</v>
      </c>
      <c r="O203" s="189">
        <f t="shared" si="37"/>
        <v>-3037922.195708286</v>
      </c>
      <c r="P203" s="190">
        <f t="shared" ref="P203:P266" si="44">O203/AE203</f>
        <v>-0.73320398362789185</v>
      </c>
      <c r="Q203" s="189">
        <f t="shared" si="38"/>
        <v>-1662.2448664839044</v>
      </c>
      <c r="R203" s="42"/>
      <c r="S203" s="62">
        <f t="shared" si="39"/>
        <v>-0.63383429818614156</v>
      </c>
      <c r="T203" s="62">
        <f t="shared" si="40"/>
        <v>-0.6954619346201234</v>
      </c>
      <c r="U203" s="84"/>
      <c r="V203" s="44"/>
      <c r="W203" s="91">
        <v>616</v>
      </c>
      <c r="X203" s="86" t="s">
        <v>146</v>
      </c>
      <c r="Y203" s="87">
        <v>1833</v>
      </c>
      <c r="Z203" s="203">
        <v>2275428.2721667541</v>
      </c>
      <c r="AA203" s="166">
        <v>1071302.4399930809</v>
      </c>
      <c r="AB203" s="204">
        <f t="shared" ref="AB203:AB266" si="45">Z203+AA203</f>
        <v>3346730.7121598348</v>
      </c>
      <c r="AC203" s="247">
        <v>-488160</v>
      </c>
      <c r="AD203" s="161">
        <v>1284781.2929351905</v>
      </c>
      <c r="AE203" s="205">
        <f t="shared" ref="AE203:AE266" si="46">SUM(AB203+AC203+AD203)</f>
        <v>4143352.0050950255</v>
      </c>
      <c r="AF203" s="166">
        <f t="shared" ref="AF203:AF266" si="47">AE203/Y203</f>
        <v>2260.4211702646076</v>
      </c>
    </row>
    <row r="204" spans="1:32">
      <c r="A204" s="91">
        <v>619</v>
      </c>
      <c r="B204" s="86" t="s">
        <v>147</v>
      </c>
      <c r="C204" s="87">
        <v>2721</v>
      </c>
      <c r="D204" s="207">
        <v>1369300</v>
      </c>
      <c r="E204" s="325">
        <f t="shared" si="41"/>
        <v>217015</v>
      </c>
      <c r="F204" s="299">
        <v>738596</v>
      </c>
      <c r="G204" s="238">
        <v>413689</v>
      </c>
      <c r="H204" s="166">
        <v>1701156</v>
      </c>
      <c r="I204" s="297">
        <v>3070455</v>
      </c>
      <c r="J204" s="326">
        <v>-275084</v>
      </c>
      <c r="K204" s="528">
        <v>692332.35488204181</v>
      </c>
      <c r="L204" s="205">
        <f t="shared" si="42"/>
        <v>3487703.3548820419</v>
      </c>
      <c r="M204" s="63">
        <f t="shared" si="43"/>
        <v>1281.7726405299677</v>
      </c>
      <c r="N204" s="324">
        <v>6</v>
      </c>
      <c r="O204" s="189">
        <f t="shared" si="37"/>
        <v>-8522364.2432409599</v>
      </c>
      <c r="P204" s="190">
        <f t="shared" si="44"/>
        <v>-0.70960168821804803</v>
      </c>
      <c r="Q204" s="189">
        <f t="shared" si="38"/>
        <v>-3030.6394234280228</v>
      </c>
      <c r="R204" s="42"/>
      <c r="S204" s="62">
        <f t="shared" si="39"/>
        <v>-0.68757539483900287</v>
      </c>
      <c r="T204" s="62">
        <f t="shared" si="40"/>
        <v>-0.68336458722093529</v>
      </c>
      <c r="U204" s="84"/>
      <c r="V204" s="44"/>
      <c r="W204" s="91">
        <v>619</v>
      </c>
      <c r="X204" s="86" t="s">
        <v>147</v>
      </c>
      <c r="Y204" s="87">
        <v>2785</v>
      </c>
      <c r="Z204" s="203">
        <v>6870898.8880610121</v>
      </c>
      <c r="AA204" s="166">
        <v>2956928.2077522264</v>
      </c>
      <c r="AB204" s="204">
        <f t="shared" si="45"/>
        <v>9827827.095813239</v>
      </c>
      <c r="AC204" s="248">
        <v>-4288</v>
      </c>
      <c r="AD204" s="161">
        <v>2186528.5023097629</v>
      </c>
      <c r="AE204" s="205">
        <f t="shared" si="46"/>
        <v>12010067.598123003</v>
      </c>
      <c r="AF204" s="166">
        <f t="shared" si="47"/>
        <v>4312.4120639579905</v>
      </c>
    </row>
    <row r="205" spans="1:32">
      <c r="A205" s="91">
        <v>620</v>
      </c>
      <c r="B205" s="86" t="s">
        <v>148</v>
      </c>
      <c r="C205" s="87">
        <v>2446</v>
      </c>
      <c r="D205" s="207">
        <v>2738474</v>
      </c>
      <c r="E205" s="325">
        <f t="shared" si="41"/>
        <v>1835934</v>
      </c>
      <c r="F205" s="299">
        <v>425094</v>
      </c>
      <c r="G205" s="238">
        <v>477446</v>
      </c>
      <c r="H205" s="166">
        <v>549017</v>
      </c>
      <c r="I205" s="297">
        <v>3287491</v>
      </c>
      <c r="J205" s="326">
        <v>106429</v>
      </c>
      <c r="K205" s="528">
        <v>592880.19126909296</v>
      </c>
      <c r="L205" s="205">
        <f t="shared" si="42"/>
        <v>3986800.1912690932</v>
      </c>
      <c r="M205" s="63">
        <f t="shared" si="43"/>
        <v>1629.9264886627527</v>
      </c>
      <c r="N205" s="324">
        <v>18</v>
      </c>
      <c r="O205" s="189">
        <f t="shared" si="37"/>
        <v>-11393988.356802892</v>
      </c>
      <c r="P205" s="190">
        <f t="shared" si="44"/>
        <v>-0.74079351141142591</v>
      </c>
      <c r="Q205" s="189">
        <f t="shared" si="38"/>
        <v>-4544.6172881626126</v>
      </c>
      <c r="R205" s="42"/>
      <c r="S205" s="62">
        <f t="shared" si="39"/>
        <v>-0.75832087749582822</v>
      </c>
      <c r="T205" s="62">
        <f t="shared" si="40"/>
        <v>-0.68244208318807531</v>
      </c>
      <c r="U205" s="84"/>
      <c r="V205" s="44"/>
      <c r="W205" s="91">
        <v>620</v>
      </c>
      <c r="X205" s="86" t="s">
        <v>148</v>
      </c>
      <c r="Y205" s="87">
        <v>2491</v>
      </c>
      <c r="Z205" s="203">
        <v>11493122.461686851</v>
      </c>
      <c r="AA205" s="166">
        <v>2109587.4701288431</v>
      </c>
      <c r="AB205" s="204">
        <f t="shared" si="45"/>
        <v>13602709.931815695</v>
      </c>
      <c r="AC205" s="247">
        <v>-88920</v>
      </c>
      <c r="AD205" s="161">
        <v>1866998.6162562885</v>
      </c>
      <c r="AE205" s="205">
        <f t="shared" si="46"/>
        <v>15380788.548071984</v>
      </c>
      <c r="AF205" s="166">
        <f t="shared" si="47"/>
        <v>6174.5437768253651</v>
      </c>
    </row>
    <row r="206" spans="1:32">
      <c r="A206" s="91">
        <v>623</v>
      </c>
      <c r="B206" s="86" t="s">
        <v>149</v>
      </c>
      <c r="C206" s="87">
        <v>2117</v>
      </c>
      <c r="D206" s="207">
        <v>1458450</v>
      </c>
      <c r="E206" s="325">
        <f t="shared" si="41"/>
        <v>839551</v>
      </c>
      <c r="F206" s="299">
        <v>488579</v>
      </c>
      <c r="G206" s="238">
        <v>130320</v>
      </c>
      <c r="H206" s="166">
        <v>-113437</v>
      </c>
      <c r="I206" s="297">
        <v>1345014</v>
      </c>
      <c r="J206" s="326">
        <v>-417565</v>
      </c>
      <c r="K206" s="528">
        <v>477548.71115935512</v>
      </c>
      <c r="L206" s="205">
        <f t="shared" si="42"/>
        <v>1404997.711159355</v>
      </c>
      <c r="M206" s="63">
        <f t="shared" si="43"/>
        <v>663.67393063739019</v>
      </c>
      <c r="N206" s="324">
        <v>10</v>
      </c>
      <c r="O206" s="189">
        <f t="shared" si="37"/>
        <v>-6975058.9032866322</v>
      </c>
      <c r="P206" s="190">
        <f t="shared" si="44"/>
        <v>-0.83234030797150638</v>
      </c>
      <c r="Q206" s="189">
        <f t="shared" si="38"/>
        <v>-3257.7376811763615</v>
      </c>
      <c r="R206" s="42"/>
      <c r="S206" s="62">
        <f t="shared" si="39"/>
        <v>-0.81524865073483044</v>
      </c>
      <c r="T206" s="62">
        <f t="shared" si="40"/>
        <v>-0.69533784552826305</v>
      </c>
      <c r="U206" s="84"/>
      <c r="V206" s="44"/>
      <c r="W206" s="91">
        <v>623</v>
      </c>
      <c r="X206" s="86" t="s">
        <v>149</v>
      </c>
      <c r="Y206" s="87">
        <v>2137</v>
      </c>
      <c r="Z206" s="203">
        <v>6887519.563094453</v>
      </c>
      <c r="AA206" s="166">
        <v>392611.30117074284</v>
      </c>
      <c r="AB206" s="204">
        <f t="shared" si="45"/>
        <v>7280130.864265196</v>
      </c>
      <c r="AC206" s="248">
        <v>-467544</v>
      </c>
      <c r="AD206" s="161">
        <v>1567469.7501807911</v>
      </c>
      <c r="AE206" s="205">
        <f t="shared" si="46"/>
        <v>8380056.6144459872</v>
      </c>
      <c r="AF206" s="166">
        <f t="shared" si="47"/>
        <v>3921.4116118137517</v>
      </c>
    </row>
    <row r="207" spans="1:32">
      <c r="A207" s="91">
        <v>624</v>
      </c>
      <c r="B207" s="86" t="s">
        <v>338</v>
      </c>
      <c r="C207" s="87">
        <v>5119</v>
      </c>
      <c r="D207" s="207">
        <v>4345576</v>
      </c>
      <c r="E207" s="325">
        <f t="shared" si="41"/>
        <v>1872667</v>
      </c>
      <c r="F207" s="299">
        <v>1230773</v>
      </c>
      <c r="G207" s="238">
        <v>1242136</v>
      </c>
      <c r="H207" s="166">
        <v>1198329</v>
      </c>
      <c r="I207" s="297">
        <v>5543904</v>
      </c>
      <c r="J207" s="326">
        <v>-879719</v>
      </c>
      <c r="K207" s="528">
        <v>739756.86131195829</v>
      </c>
      <c r="L207" s="205">
        <f t="shared" si="42"/>
        <v>5403941.8613119582</v>
      </c>
      <c r="M207" s="63">
        <f t="shared" si="43"/>
        <v>1055.6635790802809</v>
      </c>
      <c r="N207" s="324">
        <v>8</v>
      </c>
      <c r="O207" s="189">
        <f t="shared" si="37"/>
        <v>-5135629.5479172198</v>
      </c>
      <c r="P207" s="190">
        <f t="shared" si="44"/>
        <v>-0.48727119429354665</v>
      </c>
      <c r="Q207" s="189">
        <f t="shared" si="38"/>
        <v>-1000.8381593059</v>
      </c>
      <c r="R207" s="42"/>
      <c r="S207" s="62">
        <f t="shared" si="39"/>
        <v>-0.38101425323551374</v>
      </c>
      <c r="T207" s="62">
        <f t="shared" si="40"/>
        <v>-0.69481864423264339</v>
      </c>
      <c r="U207" s="84"/>
      <c r="V207" s="44"/>
      <c r="W207" s="91">
        <v>624</v>
      </c>
      <c r="X207" s="86" t="s">
        <v>338</v>
      </c>
      <c r="Y207" s="87">
        <v>5125</v>
      </c>
      <c r="Z207" s="203">
        <v>7830706.650700435</v>
      </c>
      <c r="AA207" s="166">
        <v>1125725.7534036338</v>
      </c>
      <c r="AB207" s="204">
        <f t="shared" si="45"/>
        <v>8956432.4041040689</v>
      </c>
      <c r="AC207" s="247">
        <v>-840852</v>
      </c>
      <c r="AD207" s="161">
        <v>2423991.0051251086</v>
      </c>
      <c r="AE207" s="205">
        <f t="shared" si="46"/>
        <v>10539571.409229178</v>
      </c>
      <c r="AF207" s="166">
        <f t="shared" si="47"/>
        <v>2056.5017383861809</v>
      </c>
    </row>
    <row r="208" spans="1:32">
      <c r="A208" s="91">
        <v>625</v>
      </c>
      <c r="B208" s="86" t="s">
        <v>150</v>
      </c>
      <c r="C208" s="87">
        <v>3048</v>
      </c>
      <c r="D208" s="207">
        <v>3331023</v>
      </c>
      <c r="E208" s="325">
        <f t="shared" si="41"/>
        <v>1780263</v>
      </c>
      <c r="F208" s="299">
        <v>926377</v>
      </c>
      <c r="G208" s="238">
        <v>624383</v>
      </c>
      <c r="H208" s="166">
        <v>659657</v>
      </c>
      <c r="I208" s="297">
        <v>3990680</v>
      </c>
      <c r="J208" s="326">
        <v>491109</v>
      </c>
      <c r="K208" s="528">
        <v>563298.79902610555</v>
      </c>
      <c r="L208" s="205">
        <f t="shared" si="42"/>
        <v>5045087.7990261056</v>
      </c>
      <c r="M208" s="63">
        <f t="shared" si="43"/>
        <v>1655.2125324888798</v>
      </c>
      <c r="N208" s="324">
        <v>17</v>
      </c>
      <c r="O208" s="189">
        <f t="shared" si="37"/>
        <v>-6455445.7405562773</v>
      </c>
      <c r="P208" s="190">
        <f t="shared" si="44"/>
        <v>-0.56131706571160467</v>
      </c>
      <c r="Q208" s="189">
        <f t="shared" si="38"/>
        <v>-2114.2183228314684</v>
      </c>
      <c r="R208" s="42"/>
      <c r="S208" s="62">
        <f t="shared" si="39"/>
        <v>-0.56938254942831656</v>
      </c>
      <c r="T208" s="62">
        <f t="shared" si="40"/>
        <v>-0.68965512802832707</v>
      </c>
      <c r="U208" s="84"/>
      <c r="V208" s="44"/>
      <c r="W208" s="91">
        <v>625</v>
      </c>
      <c r="X208" s="86" t="s">
        <v>150</v>
      </c>
      <c r="Y208" s="87">
        <v>3051</v>
      </c>
      <c r="Z208" s="203">
        <v>7454216.4238288831</v>
      </c>
      <c r="AA208" s="166">
        <v>1813127.4673720256</v>
      </c>
      <c r="AB208" s="204">
        <f t="shared" si="45"/>
        <v>9267343.8912009094</v>
      </c>
      <c r="AC208" s="248">
        <v>418116</v>
      </c>
      <c r="AD208" s="161">
        <v>1815073.648381473</v>
      </c>
      <c r="AE208" s="205">
        <f t="shared" si="46"/>
        <v>11500533.539582383</v>
      </c>
      <c r="AF208" s="166">
        <f t="shared" si="47"/>
        <v>3769.4308553203482</v>
      </c>
    </row>
    <row r="209" spans="1:32">
      <c r="A209" s="91">
        <v>626</v>
      </c>
      <c r="B209" s="86" t="s">
        <v>151</v>
      </c>
      <c r="C209" s="87">
        <v>4964</v>
      </c>
      <c r="D209" s="207">
        <v>1326604</v>
      </c>
      <c r="E209" s="325">
        <f t="shared" si="41"/>
        <v>1957698</v>
      </c>
      <c r="F209" s="299">
        <v>-290975</v>
      </c>
      <c r="G209" s="238">
        <v>-340119</v>
      </c>
      <c r="H209" s="166">
        <v>-38849</v>
      </c>
      <c r="I209" s="297">
        <v>1287755</v>
      </c>
      <c r="J209" s="326">
        <v>-223161</v>
      </c>
      <c r="K209" s="528">
        <v>958856.20401978435</v>
      </c>
      <c r="L209" s="205">
        <f t="shared" si="42"/>
        <v>2023450.2040197845</v>
      </c>
      <c r="M209" s="63">
        <f t="shared" si="43"/>
        <v>407.62494037465439</v>
      </c>
      <c r="N209" s="324">
        <v>17</v>
      </c>
      <c r="O209" s="189">
        <f t="shared" si="37"/>
        <v>-18548375.697339244</v>
      </c>
      <c r="P209" s="190">
        <f t="shared" si="44"/>
        <v>-0.90163973709858636</v>
      </c>
      <c r="Q209" s="189">
        <f t="shared" si="38"/>
        <v>-3679.76347634679</v>
      </c>
      <c r="R209" s="42"/>
      <c r="S209" s="62">
        <f t="shared" si="39"/>
        <v>-0.92697935760629846</v>
      </c>
      <c r="T209" s="62">
        <f t="shared" si="40"/>
        <v>-0.69888595607963744</v>
      </c>
      <c r="U209" s="84"/>
      <c r="V209" s="44"/>
      <c r="W209" s="91">
        <v>626</v>
      </c>
      <c r="X209" s="86" t="s">
        <v>151</v>
      </c>
      <c r="Y209" s="87">
        <v>5033</v>
      </c>
      <c r="Z209" s="203">
        <v>16647126.768973608</v>
      </c>
      <c r="AA209" s="166">
        <v>988365.85045420122</v>
      </c>
      <c r="AB209" s="204">
        <f t="shared" si="45"/>
        <v>17635492.619427808</v>
      </c>
      <c r="AC209" s="247">
        <v>-248029</v>
      </c>
      <c r="AD209" s="161">
        <v>3184362.2819312233</v>
      </c>
      <c r="AE209" s="205">
        <f t="shared" si="46"/>
        <v>20571825.901359029</v>
      </c>
      <c r="AF209" s="166">
        <f t="shared" si="47"/>
        <v>4087.3884167214442</v>
      </c>
    </row>
    <row r="210" spans="1:32">
      <c r="A210" s="91">
        <v>630</v>
      </c>
      <c r="B210" s="86" t="s">
        <v>152</v>
      </c>
      <c r="C210" s="87">
        <v>1631</v>
      </c>
      <c r="D210" s="207">
        <v>1620133</v>
      </c>
      <c r="E210" s="325">
        <f t="shared" si="41"/>
        <v>2441230</v>
      </c>
      <c r="F210" s="299">
        <v>-353312</v>
      </c>
      <c r="G210" s="238">
        <v>-467785</v>
      </c>
      <c r="H210" s="166">
        <v>533140</v>
      </c>
      <c r="I210" s="297">
        <v>2153273</v>
      </c>
      <c r="J210" s="326">
        <v>-207370</v>
      </c>
      <c r="K210" s="528">
        <v>293457.79005564051</v>
      </c>
      <c r="L210" s="205">
        <f t="shared" si="42"/>
        <v>2239360.7900556405</v>
      </c>
      <c r="M210" s="63">
        <f t="shared" si="43"/>
        <v>1372.99864503718</v>
      </c>
      <c r="N210" s="324">
        <v>17</v>
      </c>
      <c r="O210" s="189">
        <f t="shared" si="37"/>
        <v>-4611838.8700856175</v>
      </c>
      <c r="P210" s="190">
        <f t="shared" si="44"/>
        <v>-0.67314325940845965</v>
      </c>
      <c r="Q210" s="189">
        <f t="shared" si="38"/>
        <v>-2927.8172119253177</v>
      </c>
      <c r="R210" s="42"/>
      <c r="S210" s="62">
        <f t="shared" si="39"/>
        <v>-0.64013346674826477</v>
      </c>
      <c r="T210" s="62">
        <f t="shared" si="40"/>
        <v>-0.69215553952486775</v>
      </c>
      <c r="U210" s="84"/>
      <c r="V210" s="44"/>
      <c r="W210" s="91">
        <v>630</v>
      </c>
      <c r="X210" s="86" t="s">
        <v>152</v>
      </c>
      <c r="Y210" s="87">
        <v>1593</v>
      </c>
      <c r="Z210" s="203">
        <v>4572973.5662288703</v>
      </c>
      <c r="AA210" s="166">
        <v>1410558.6631872328</v>
      </c>
      <c r="AB210" s="204">
        <f t="shared" si="45"/>
        <v>5983532.2294161031</v>
      </c>
      <c r="AC210" s="248">
        <v>-85599</v>
      </c>
      <c r="AD210" s="161">
        <v>953266.4307251554</v>
      </c>
      <c r="AE210" s="205">
        <f t="shared" si="46"/>
        <v>6851199.6601412585</v>
      </c>
      <c r="AF210" s="166">
        <f t="shared" si="47"/>
        <v>4300.8158569624975</v>
      </c>
    </row>
    <row r="211" spans="1:32">
      <c r="A211" s="91">
        <v>631</v>
      </c>
      <c r="B211" s="86" t="s">
        <v>153</v>
      </c>
      <c r="C211" s="87">
        <v>1985</v>
      </c>
      <c r="D211" s="207">
        <v>1545350</v>
      </c>
      <c r="E211" s="325">
        <f t="shared" si="41"/>
        <v>430428</v>
      </c>
      <c r="F211" s="299">
        <v>562070</v>
      </c>
      <c r="G211" s="238">
        <v>552852</v>
      </c>
      <c r="H211" s="166">
        <v>590437</v>
      </c>
      <c r="I211" s="297">
        <v>2135787</v>
      </c>
      <c r="J211" s="326">
        <v>-543620</v>
      </c>
      <c r="K211" s="528">
        <v>344417.13611322764</v>
      </c>
      <c r="L211" s="205">
        <f t="shared" si="42"/>
        <v>1936584.1361132276</v>
      </c>
      <c r="M211" s="63">
        <f t="shared" si="43"/>
        <v>975.60913658097104</v>
      </c>
      <c r="N211" s="324">
        <v>2</v>
      </c>
      <c r="O211" s="189">
        <f t="shared" si="37"/>
        <v>-2362529.8650490129</v>
      </c>
      <c r="P211" s="190">
        <f t="shared" si="44"/>
        <v>-0.54953878041157245</v>
      </c>
      <c r="Q211" s="189">
        <f t="shared" si="38"/>
        <v>-1180.4159392275747</v>
      </c>
      <c r="R211" s="42"/>
      <c r="S211" s="62">
        <f t="shared" si="39"/>
        <v>-0.41672477544320508</v>
      </c>
      <c r="T211" s="62">
        <f t="shared" si="40"/>
        <v>-0.70354156624307751</v>
      </c>
      <c r="U211" s="84"/>
      <c r="V211" s="44"/>
      <c r="W211" s="91">
        <v>631</v>
      </c>
      <c r="X211" s="86" t="s">
        <v>153</v>
      </c>
      <c r="Y211" s="87">
        <v>1994</v>
      </c>
      <c r="Z211" s="203">
        <v>2776787.1345167439</v>
      </c>
      <c r="AA211" s="166">
        <v>884926.77013759885</v>
      </c>
      <c r="AB211" s="204">
        <f t="shared" si="45"/>
        <v>3661713.9046543427</v>
      </c>
      <c r="AC211" s="247">
        <v>-524372</v>
      </c>
      <c r="AD211" s="161">
        <v>1161772.0965078978</v>
      </c>
      <c r="AE211" s="205">
        <f t="shared" si="46"/>
        <v>4299114.0011622403</v>
      </c>
      <c r="AF211" s="166">
        <f t="shared" si="47"/>
        <v>2156.0250758085458</v>
      </c>
    </row>
    <row r="212" spans="1:32">
      <c r="A212" s="91">
        <v>635</v>
      </c>
      <c r="B212" s="86" t="s">
        <v>154</v>
      </c>
      <c r="C212" s="87">
        <v>6439</v>
      </c>
      <c r="D212" s="207">
        <v>1245547</v>
      </c>
      <c r="E212" s="325">
        <f t="shared" si="41"/>
        <v>1374146</v>
      </c>
      <c r="F212" s="299">
        <v>-40001</v>
      </c>
      <c r="G212" s="238">
        <v>-88598</v>
      </c>
      <c r="H212" s="166">
        <v>2240824</v>
      </c>
      <c r="I212" s="297">
        <v>3486371</v>
      </c>
      <c r="J212" s="326">
        <v>-599307</v>
      </c>
      <c r="K212" s="528">
        <v>1272187.3641265316</v>
      </c>
      <c r="L212" s="205">
        <f t="shared" si="42"/>
        <v>4159251.3641265314</v>
      </c>
      <c r="M212" s="63">
        <f t="shared" si="43"/>
        <v>645.94678740899701</v>
      </c>
      <c r="N212" s="324">
        <v>6</v>
      </c>
      <c r="O212" s="189">
        <f t="shared" si="37"/>
        <v>-14549493.915701536</v>
      </c>
      <c r="P212" s="190">
        <f t="shared" si="44"/>
        <v>-0.77768410965480017</v>
      </c>
      <c r="Q212" s="189">
        <f t="shared" si="38"/>
        <v>-2270.4593357130711</v>
      </c>
      <c r="R212" s="42"/>
      <c r="S212" s="62">
        <f t="shared" si="39"/>
        <v>-0.76992812163247593</v>
      </c>
      <c r="T212" s="62">
        <f t="shared" si="40"/>
        <v>-0.69732929653809683</v>
      </c>
      <c r="U212" s="84"/>
      <c r="V212" s="44"/>
      <c r="W212" s="91">
        <v>635</v>
      </c>
      <c r="X212" s="86" t="s">
        <v>154</v>
      </c>
      <c r="Y212" s="87">
        <v>6415</v>
      </c>
      <c r="Z212" s="203">
        <v>10885384.043012921</v>
      </c>
      <c r="AA212" s="166">
        <v>4268015.0805025632</v>
      </c>
      <c r="AB212" s="204">
        <f t="shared" si="45"/>
        <v>15153399.123515483</v>
      </c>
      <c r="AC212" s="248">
        <v>-647860</v>
      </c>
      <c r="AD212" s="161">
        <v>4203206.1563125839</v>
      </c>
      <c r="AE212" s="205">
        <f t="shared" si="46"/>
        <v>18708745.279828068</v>
      </c>
      <c r="AF212" s="166">
        <f t="shared" si="47"/>
        <v>2916.406123122068</v>
      </c>
    </row>
    <row r="213" spans="1:32">
      <c r="A213" s="91">
        <v>636</v>
      </c>
      <c r="B213" s="86" t="s">
        <v>155</v>
      </c>
      <c r="C213" s="87">
        <v>8222</v>
      </c>
      <c r="D213" s="207">
        <v>4452027</v>
      </c>
      <c r="E213" s="325">
        <f t="shared" si="41"/>
        <v>3676763</v>
      </c>
      <c r="F213" s="299">
        <v>547609</v>
      </c>
      <c r="G213" s="238">
        <v>227655</v>
      </c>
      <c r="H213" s="166">
        <v>2692776</v>
      </c>
      <c r="I213" s="297">
        <v>7144802</v>
      </c>
      <c r="J213" s="326">
        <v>-682198</v>
      </c>
      <c r="K213" s="528">
        <v>1772192.3552646746</v>
      </c>
      <c r="L213" s="205">
        <f t="shared" si="42"/>
        <v>8234796.3552646749</v>
      </c>
      <c r="M213" s="63">
        <f t="shared" si="43"/>
        <v>1001.5563555417995</v>
      </c>
      <c r="N213" s="324">
        <v>2</v>
      </c>
      <c r="O213" s="189">
        <f t="shared" si="37"/>
        <v>-15046395.814921979</v>
      </c>
      <c r="P213" s="190">
        <f t="shared" si="44"/>
        <v>-0.64628974774711234</v>
      </c>
      <c r="Q213" s="189">
        <f t="shared" si="38"/>
        <v>-1827.6078406165011</v>
      </c>
      <c r="R213" s="42"/>
      <c r="S213" s="62">
        <f t="shared" si="39"/>
        <v>-0.61601358079710433</v>
      </c>
      <c r="T213" s="62">
        <f t="shared" si="40"/>
        <v>-0.6727269524580296</v>
      </c>
      <c r="U213" s="84"/>
      <c r="V213" s="44"/>
      <c r="W213" s="91">
        <v>636</v>
      </c>
      <c r="X213" s="86" t="s">
        <v>155</v>
      </c>
      <c r="Y213" s="87">
        <v>8229</v>
      </c>
      <c r="Z213" s="203">
        <v>12902298.58872964</v>
      </c>
      <c r="AA213" s="166">
        <v>5704614.6839627931</v>
      </c>
      <c r="AB213" s="204">
        <f t="shared" si="45"/>
        <v>18606913.272692434</v>
      </c>
      <c r="AC213" s="247">
        <v>-740748</v>
      </c>
      <c r="AD213" s="161">
        <v>5415026.8974942211</v>
      </c>
      <c r="AE213" s="205">
        <f t="shared" si="46"/>
        <v>23281192.170186654</v>
      </c>
      <c r="AF213" s="166">
        <f t="shared" si="47"/>
        <v>2829.1641961583005</v>
      </c>
    </row>
    <row r="214" spans="1:32">
      <c r="A214" s="91">
        <v>638</v>
      </c>
      <c r="B214" s="86" t="s">
        <v>339</v>
      </c>
      <c r="C214" s="87">
        <v>51149</v>
      </c>
      <c r="D214" s="207">
        <v>45425709</v>
      </c>
      <c r="E214" s="325">
        <f t="shared" si="41"/>
        <v>25998704</v>
      </c>
      <c r="F214" s="299">
        <v>13635707</v>
      </c>
      <c r="G214" s="238">
        <v>5791298</v>
      </c>
      <c r="H214" s="166">
        <v>-4472510</v>
      </c>
      <c r="I214" s="297">
        <v>40953199</v>
      </c>
      <c r="J214" s="326">
        <v>-1028186</v>
      </c>
      <c r="K214" s="528">
        <v>7464233.663101892</v>
      </c>
      <c r="L214" s="205">
        <f t="shared" si="42"/>
        <v>47389246.663101889</v>
      </c>
      <c r="M214" s="63">
        <f t="shared" si="43"/>
        <v>926.49409887000502</v>
      </c>
      <c r="N214" s="324">
        <v>1</v>
      </c>
      <c r="O214" s="189">
        <f t="shared" si="37"/>
        <v>-19562617.550253935</v>
      </c>
      <c r="P214" s="190">
        <f t="shared" si="44"/>
        <v>-0.29218928823122309</v>
      </c>
      <c r="Q214" s="189">
        <f t="shared" si="38"/>
        <v>-396.16862092603651</v>
      </c>
      <c r="R214" s="42"/>
      <c r="S214" s="62">
        <f t="shared" si="39"/>
        <v>-7.8432286913340588E-2</v>
      </c>
      <c r="T214" s="62">
        <f t="shared" si="40"/>
        <v>-0.68408832154343691</v>
      </c>
      <c r="U214" s="84"/>
      <c r="V214" s="44"/>
      <c r="W214" s="91">
        <v>638</v>
      </c>
      <c r="X214" s="86" t="s">
        <v>339</v>
      </c>
      <c r="Y214" s="87">
        <v>50619</v>
      </c>
      <c r="Z214" s="203">
        <v>61116230.464301109</v>
      </c>
      <c r="AA214" s="166">
        <v>-16677608.734777719</v>
      </c>
      <c r="AB214" s="204">
        <f t="shared" si="45"/>
        <v>44438621.729523391</v>
      </c>
      <c r="AC214" s="248">
        <v>-1114354</v>
      </c>
      <c r="AD214" s="161">
        <v>23627596.48383243</v>
      </c>
      <c r="AE214" s="205">
        <f t="shared" si="46"/>
        <v>66951864.213355824</v>
      </c>
      <c r="AF214" s="166">
        <f t="shared" si="47"/>
        <v>1322.6627197960415</v>
      </c>
    </row>
    <row r="215" spans="1:32">
      <c r="A215" s="91">
        <v>678</v>
      </c>
      <c r="B215" s="86" t="s">
        <v>340</v>
      </c>
      <c r="C215" s="87">
        <v>24260</v>
      </c>
      <c r="D215" s="207">
        <v>14846929</v>
      </c>
      <c r="E215" s="325">
        <f t="shared" si="41"/>
        <v>11492687</v>
      </c>
      <c r="F215" s="299">
        <v>2016188</v>
      </c>
      <c r="G215" s="238">
        <v>1338054</v>
      </c>
      <c r="H215" s="166">
        <v>7135771</v>
      </c>
      <c r="I215" s="297">
        <v>21982701</v>
      </c>
      <c r="J215" s="326">
        <v>-695860</v>
      </c>
      <c r="K215" s="528">
        <v>3472366.0037305523</v>
      </c>
      <c r="L215" s="205">
        <f t="shared" si="42"/>
        <v>24759207.00373055</v>
      </c>
      <c r="M215" s="63">
        <f t="shared" si="43"/>
        <v>1020.5773703104102</v>
      </c>
      <c r="N215" s="324">
        <v>17</v>
      </c>
      <c r="O215" s="189">
        <f t="shared" si="37"/>
        <v>-45328029.383229837</v>
      </c>
      <c r="P215" s="190">
        <f t="shared" si="44"/>
        <v>-0.6467372908380653</v>
      </c>
      <c r="Q215" s="189">
        <f t="shared" si="38"/>
        <v>-1857.3939838127117</v>
      </c>
      <c r="R215" s="42"/>
      <c r="S215" s="62">
        <f t="shared" si="39"/>
        <v>-0.63120332747951524</v>
      </c>
      <c r="T215" s="62">
        <f t="shared" si="40"/>
        <v>-0.69537641214027801</v>
      </c>
      <c r="U215" s="84"/>
      <c r="V215" s="44"/>
      <c r="W215" s="91">
        <v>678</v>
      </c>
      <c r="X215" s="86" t="s">
        <v>340</v>
      </c>
      <c r="Y215" s="87">
        <v>24353</v>
      </c>
      <c r="Z215" s="203">
        <v>50000022.419873782</v>
      </c>
      <c r="AA215" s="166">
        <v>9606537.6115998495</v>
      </c>
      <c r="AB215" s="204">
        <f t="shared" si="45"/>
        <v>59606560.031473629</v>
      </c>
      <c r="AC215" s="247">
        <v>-918198</v>
      </c>
      <c r="AD215" s="161">
        <v>11398874.355486758</v>
      </c>
      <c r="AE215" s="205">
        <f t="shared" si="46"/>
        <v>70087236.386960387</v>
      </c>
      <c r="AF215" s="166">
        <f t="shared" si="47"/>
        <v>2877.9713541231217</v>
      </c>
    </row>
    <row r="216" spans="1:32">
      <c r="A216" s="91">
        <v>680</v>
      </c>
      <c r="B216" s="86" t="s">
        <v>341</v>
      </c>
      <c r="C216" s="87">
        <v>24810</v>
      </c>
      <c r="D216" s="207">
        <v>8596703</v>
      </c>
      <c r="E216" s="325">
        <f t="shared" si="41"/>
        <v>7722588</v>
      </c>
      <c r="F216" s="299">
        <v>123683</v>
      </c>
      <c r="G216" s="238">
        <v>750432</v>
      </c>
      <c r="H216" s="166">
        <v>2366690</v>
      </c>
      <c r="I216" s="297">
        <v>10963394</v>
      </c>
      <c r="J216" s="326">
        <v>-393069</v>
      </c>
      <c r="K216" s="528">
        <v>3437295.6144646946</v>
      </c>
      <c r="L216" s="205">
        <f t="shared" si="42"/>
        <v>14007620.614464695</v>
      </c>
      <c r="M216" s="63">
        <f t="shared" si="43"/>
        <v>564.59575229603763</v>
      </c>
      <c r="N216" s="324">
        <v>2</v>
      </c>
      <c r="O216" s="189">
        <f t="shared" si="37"/>
        <v>-25351411.498318858</v>
      </c>
      <c r="P216" s="190">
        <f t="shared" si="44"/>
        <v>-0.64410657827342477</v>
      </c>
      <c r="Q216" s="189">
        <f t="shared" si="38"/>
        <v>-1048.0166995736536</v>
      </c>
      <c r="R216" s="42"/>
      <c r="S216" s="62">
        <f t="shared" si="39"/>
        <v>-0.62446460627969658</v>
      </c>
      <c r="T216" s="62">
        <f t="shared" si="40"/>
        <v>-0.69067845724419263</v>
      </c>
      <c r="U216" s="84"/>
      <c r="V216" s="44"/>
      <c r="W216" s="91">
        <v>680</v>
      </c>
      <c r="X216" s="86" t="s">
        <v>341</v>
      </c>
      <c r="Y216" s="87">
        <v>24407</v>
      </c>
      <c r="Z216" s="203">
        <v>28872092.419618666</v>
      </c>
      <c r="AA216" s="166">
        <v>321944.1035152179</v>
      </c>
      <c r="AB216" s="204">
        <f t="shared" si="45"/>
        <v>29194036.523133885</v>
      </c>
      <c r="AC216" s="248">
        <v>-947375</v>
      </c>
      <c r="AD216" s="161">
        <v>11112370.589649666</v>
      </c>
      <c r="AE216" s="205">
        <f t="shared" si="46"/>
        <v>39359032.112783551</v>
      </c>
      <c r="AF216" s="166">
        <f t="shared" si="47"/>
        <v>1612.6124518696911</v>
      </c>
    </row>
    <row r="217" spans="1:32">
      <c r="A217" s="91">
        <v>681</v>
      </c>
      <c r="B217" s="86" t="s">
        <v>156</v>
      </c>
      <c r="C217" s="87">
        <v>3330</v>
      </c>
      <c r="D217" s="207">
        <v>857604</v>
      </c>
      <c r="E217" s="325">
        <f t="shared" si="41"/>
        <v>112709</v>
      </c>
      <c r="F217" s="299">
        <v>371222</v>
      </c>
      <c r="G217" s="238">
        <v>373673</v>
      </c>
      <c r="H217" s="166">
        <v>1045482</v>
      </c>
      <c r="I217" s="297">
        <v>1903086</v>
      </c>
      <c r="J217" s="326">
        <v>-62301</v>
      </c>
      <c r="K217" s="528">
        <v>805669.38021478138</v>
      </c>
      <c r="L217" s="205">
        <f t="shared" si="42"/>
        <v>2646454.3802147815</v>
      </c>
      <c r="M217" s="63">
        <f t="shared" si="43"/>
        <v>794.73104510954397</v>
      </c>
      <c r="N217" s="324">
        <v>10</v>
      </c>
      <c r="O217" s="189">
        <f t="shared" si="37"/>
        <v>-9791476.2244828679</v>
      </c>
      <c r="P217" s="190">
        <f t="shared" si="44"/>
        <v>-0.78722711483731478</v>
      </c>
      <c r="Q217" s="189">
        <f t="shared" si="38"/>
        <v>-2902.6323926721589</v>
      </c>
      <c r="R217" s="42"/>
      <c r="S217" s="62">
        <f t="shared" si="39"/>
        <v>-0.8087695557244643</v>
      </c>
      <c r="T217" s="62">
        <f t="shared" si="40"/>
        <v>-0.68833708254345405</v>
      </c>
      <c r="U217" s="84"/>
      <c r="V217" s="44"/>
      <c r="W217" s="91">
        <v>681</v>
      </c>
      <c r="X217" s="86" t="s">
        <v>156</v>
      </c>
      <c r="Y217" s="87">
        <v>3364</v>
      </c>
      <c r="Z217" s="203">
        <v>7050578.5428956309</v>
      </c>
      <c r="AA217" s="166">
        <v>2901215.5200723191</v>
      </c>
      <c r="AB217" s="204">
        <f t="shared" si="45"/>
        <v>9951794.0629679505</v>
      </c>
      <c r="AC217" s="247">
        <v>-98930</v>
      </c>
      <c r="AD217" s="161">
        <v>2585066.5417296975</v>
      </c>
      <c r="AE217" s="205">
        <f t="shared" si="46"/>
        <v>12437930.604697648</v>
      </c>
      <c r="AF217" s="166">
        <f t="shared" si="47"/>
        <v>3697.3634377817029</v>
      </c>
    </row>
    <row r="218" spans="1:32">
      <c r="A218" s="91">
        <v>683</v>
      </c>
      <c r="B218" s="86" t="s">
        <v>157</v>
      </c>
      <c r="C218" s="87">
        <v>3670</v>
      </c>
      <c r="D218" s="207">
        <v>4915304</v>
      </c>
      <c r="E218" s="325">
        <f t="shared" si="41"/>
        <v>5264187</v>
      </c>
      <c r="F218" s="299">
        <v>-388452</v>
      </c>
      <c r="G218" s="238">
        <v>39569</v>
      </c>
      <c r="H218" s="166">
        <v>2472724</v>
      </c>
      <c r="I218" s="297">
        <v>7388029</v>
      </c>
      <c r="J218" s="326">
        <v>73588</v>
      </c>
      <c r="K218" s="528">
        <v>759963.97848509159</v>
      </c>
      <c r="L218" s="205">
        <f t="shared" si="42"/>
        <v>8221580.9784850916</v>
      </c>
      <c r="M218" s="63">
        <f t="shared" si="43"/>
        <v>2240.2128006771368</v>
      </c>
      <c r="N218" s="324">
        <v>19</v>
      </c>
      <c r="O218" s="189">
        <f t="shared" si="37"/>
        <v>-13343997.348602854</v>
      </c>
      <c r="P218" s="190">
        <f t="shared" si="44"/>
        <v>-0.61876371438839717</v>
      </c>
      <c r="Q218" s="189">
        <f t="shared" si="38"/>
        <v>-3569.4796365771595</v>
      </c>
      <c r="R218" s="42"/>
      <c r="S218" s="62">
        <f t="shared" si="39"/>
        <v>-0.60936712758426448</v>
      </c>
      <c r="T218" s="62">
        <f t="shared" si="40"/>
        <v>-0.6968979205545216</v>
      </c>
      <c r="U218" s="84"/>
      <c r="V218" s="44"/>
      <c r="W218" s="91">
        <v>683</v>
      </c>
      <c r="X218" s="86" t="s">
        <v>157</v>
      </c>
      <c r="Y218" s="87">
        <v>3712</v>
      </c>
      <c r="Z218" s="203">
        <v>14247787.889839018</v>
      </c>
      <c r="AA218" s="166">
        <v>4665185.1897465773</v>
      </c>
      <c r="AB218" s="204">
        <f t="shared" si="45"/>
        <v>18912973.079585597</v>
      </c>
      <c r="AC218" s="248">
        <v>145318</v>
      </c>
      <c r="AD218" s="161">
        <v>2507287.2475023484</v>
      </c>
      <c r="AE218" s="205">
        <f t="shared" si="46"/>
        <v>21565578.327087946</v>
      </c>
      <c r="AF218" s="166">
        <f t="shared" si="47"/>
        <v>5809.6924372542962</v>
      </c>
    </row>
    <row r="219" spans="1:32">
      <c r="A219" s="91">
        <v>684</v>
      </c>
      <c r="B219" s="86" t="s">
        <v>342</v>
      </c>
      <c r="C219" s="87">
        <v>38959</v>
      </c>
      <c r="D219" s="207">
        <v>16102541</v>
      </c>
      <c r="E219" s="325">
        <f t="shared" si="41"/>
        <v>7293436</v>
      </c>
      <c r="F219" s="299">
        <v>4224862</v>
      </c>
      <c r="G219" s="238">
        <v>4584243</v>
      </c>
      <c r="H219" s="166">
        <v>-487968</v>
      </c>
      <c r="I219" s="297">
        <v>15614572</v>
      </c>
      <c r="J219" s="326">
        <v>-1883516</v>
      </c>
      <c r="K219" s="528">
        <v>7040812.967825627</v>
      </c>
      <c r="L219" s="205">
        <f t="shared" si="42"/>
        <v>20771868.967825629</v>
      </c>
      <c r="M219" s="63">
        <f t="shared" si="43"/>
        <v>533.1725395370936</v>
      </c>
      <c r="N219" s="324">
        <v>4</v>
      </c>
      <c r="O219" s="189">
        <f t="shared" si="37"/>
        <v>-45795239.0933645</v>
      </c>
      <c r="P219" s="190">
        <f t="shared" si="44"/>
        <v>-0.68795596544870763</v>
      </c>
      <c r="Q219" s="189">
        <f t="shared" si="38"/>
        <v>-1171.927564489293</v>
      </c>
      <c r="R219" s="42"/>
      <c r="S219" s="62">
        <f t="shared" si="39"/>
        <v>-0.65189624994648343</v>
      </c>
      <c r="T219" s="62">
        <f t="shared" si="40"/>
        <v>-0.69404420805105016</v>
      </c>
      <c r="U219" s="84"/>
      <c r="V219" s="44"/>
      <c r="W219" s="91">
        <v>684</v>
      </c>
      <c r="X219" s="86" t="s">
        <v>342</v>
      </c>
      <c r="Y219" s="87">
        <v>39040</v>
      </c>
      <c r="Z219" s="203">
        <v>49598077.104412332</v>
      </c>
      <c r="AA219" s="166">
        <v>-4741990.3842909401</v>
      </c>
      <c r="AB219" s="204">
        <f t="shared" si="45"/>
        <v>44856086.720121391</v>
      </c>
      <c r="AC219" s="247">
        <v>-1301496</v>
      </c>
      <c r="AD219" s="161">
        <v>23012517.341068737</v>
      </c>
      <c r="AE219" s="205">
        <f t="shared" si="46"/>
        <v>66567108.061190128</v>
      </c>
      <c r="AF219" s="166">
        <f t="shared" si="47"/>
        <v>1705.1001040263866</v>
      </c>
    </row>
    <row r="220" spans="1:32">
      <c r="A220" s="91">
        <v>686</v>
      </c>
      <c r="B220" s="86" t="s">
        <v>158</v>
      </c>
      <c r="C220" s="87">
        <v>3033</v>
      </c>
      <c r="D220" s="207">
        <v>-432119</v>
      </c>
      <c r="E220" s="325">
        <f t="shared" si="41"/>
        <v>432176</v>
      </c>
      <c r="F220" s="299">
        <v>-437443</v>
      </c>
      <c r="G220" s="238">
        <v>-426852</v>
      </c>
      <c r="H220" s="166">
        <v>1319499</v>
      </c>
      <c r="I220" s="297">
        <v>887380</v>
      </c>
      <c r="J220" s="326">
        <v>488337</v>
      </c>
      <c r="K220" s="528">
        <v>672707.59369978029</v>
      </c>
      <c r="L220" s="205">
        <f t="shared" si="42"/>
        <v>2048424.5936997803</v>
      </c>
      <c r="M220" s="63">
        <f t="shared" si="43"/>
        <v>675.37902858548637</v>
      </c>
      <c r="N220" s="324">
        <v>11</v>
      </c>
      <c r="O220" s="189">
        <f t="shared" si="37"/>
        <v>-11320594.476202458</v>
      </c>
      <c r="P220" s="190">
        <f t="shared" si="44"/>
        <v>-0.84677824281727498</v>
      </c>
      <c r="Q220" s="189">
        <f t="shared" si="38"/>
        <v>-3703.598721136832</v>
      </c>
      <c r="R220" s="42"/>
      <c r="S220" s="62">
        <f t="shared" si="39"/>
        <v>-0.91796524621243891</v>
      </c>
      <c r="T220" s="62">
        <f t="shared" si="40"/>
        <v>-0.69067933495003997</v>
      </c>
      <c r="U220" s="84"/>
      <c r="V220" s="44"/>
      <c r="W220" s="91">
        <v>686</v>
      </c>
      <c r="X220" s="86" t="s">
        <v>158</v>
      </c>
      <c r="Y220" s="87">
        <v>3053</v>
      </c>
      <c r="Z220" s="203">
        <v>7919643.2819250077</v>
      </c>
      <c r="AA220" s="166">
        <v>2897479.4499597955</v>
      </c>
      <c r="AB220" s="204">
        <f t="shared" si="45"/>
        <v>10817122.731884804</v>
      </c>
      <c r="AC220" s="248">
        <v>377106</v>
      </c>
      <c r="AD220" s="161">
        <v>2174790.3380174353</v>
      </c>
      <c r="AE220" s="205">
        <f t="shared" si="46"/>
        <v>13369019.069902239</v>
      </c>
      <c r="AF220" s="166">
        <f t="shared" si="47"/>
        <v>4378.9777497223185</v>
      </c>
    </row>
    <row r="221" spans="1:32">
      <c r="A221" s="91">
        <v>687</v>
      </c>
      <c r="B221" s="86" t="s">
        <v>159</v>
      </c>
      <c r="C221" s="87">
        <v>1513</v>
      </c>
      <c r="D221" s="207">
        <v>450827</v>
      </c>
      <c r="E221" s="325">
        <f t="shared" si="41"/>
        <v>915158</v>
      </c>
      <c r="F221" s="299">
        <v>-184051</v>
      </c>
      <c r="G221" s="238">
        <v>-280280</v>
      </c>
      <c r="H221" s="166">
        <v>-31305</v>
      </c>
      <c r="I221" s="297">
        <v>419523</v>
      </c>
      <c r="J221" s="326">
        <v>152761</v>
      </c>
      <c r="K221" s="528">
        <v>376032.7087259306</v>
      </c>
      <c r="L221" s="205">
        <f t="shared" si="42"/>
        <v>948316.70872593066</v>
      </c>
      <c r="M221" s="63">
        <f t="shared" si="43"/>
        <v>626.77905401581666</v>
      </c>
      <c r="N221" s="324">
        <v>11</v>
      </c>
      <c r="O221" s="189">
        <f t="shared" si="37"/>
        <v>-7470444.3850916941</v>
      </c>
      <c r="P221" s="190">
        <f t="shared" si="44"/>
        <v>-0.88735673834213757</v>
      </c>
      <c r="Q221" s="189">
        <f t="shared" si="38"/>
        <v>-4766.4055032023925</v>
      </c>
      <c r="R221" s="42"/>
      <c r="S221" s="62">
        <f t="shared" si="39"/>
        <v>-0.94015309784661427</v>
      </c>
      <c r="T221" s="62">
        <f t="shared" si="40"/>
        <v>-0.69903980302233548</v>
      </c>
      <c r="U221" s="84"/>
      <c r="V221" s="44"/>
      <c r="W221" s="91">
        <v>687</v>
      </c>
      <c r="X221" s="86" t="s">
        <v>159</v>
      </c>
      <c r="Y221" s="87">
        <v>1561</v>
      </c>
      <c r="Z221" s="203">
        <v>6122951.7607444422</v>
      </c>
      <c r="AA221" s="166">
        <v>886985.00966308662</v>
      </c>
      <c r="AB221" s="204">
        <f t="shared" si="45"/>
        <v>7009936.7704075286</v>
      </c>
      <c r="AC221" s="247">
        <v>159381</v>
      </c>
      <c r="AD221" s="161">
        <v>1249443.3234100968</v>
      </c>
      <c r="AE221" s="205">
        <f t="shared" si="46"/>
        <v>8418761.0938176252</v>
      </c>
      <c r="AF221" s="166">
        <f t="shared" si="47"/>
        <v>5393.1845572182092</v>
      </c>
    </row>
    <row r="222" spans="1:32">
      <c r="A222" s="91">
        <v>689</v>
      </c>
      <c r="B222" s="86" t="s">
        <v>160</v>
      </c>
      <c r="C222" s="87">
        <v>3092</v>
      </c>
      <c r="D222" s="207">
        <v>2020864</v>
      </c>
      <c r="E222" s="325">
        <f t="shared" si="41"/>
        <v>-480277</v>
      </c>
      <c r="F222" s="299">
        <v>1478681</v>
      </c>
      <c r="G222" s="238">
        <v>1022460</v>
      </c>
      <c r="H222" s="166">
        <v>434703</v>
      </c>
      <c r="I222" s="297">
        <v>2455567</v>
      </c>
      <c r="J222" s="326">
        <v>-258450</v>
      </c>
      <c r="K222" s="528">
        <v>595411.99035538931</v>
      </c>
      <c r="L222" s="205">
        <f t="shared" si="42"/>
        <v>2792528.9903553892</v>
      </c>
      <c r="M222" s="63">
        <f t="shared" si="43"/>
        <v>903.14650399592142</v>
      </c>
      <c r="N222" s="324">
        <v>9</v>
      </c>
      <c r="O222" s="189">
        <f t="shared" si="37"/>
        <v>-8293572.1519942936</v>
      </c>
      <c r="P222" s="190">
        <f t="shared" si="44"/>
        <v>-0.74810540202562892</v>
      </c>
      <c r="Q222" s="189">
        <f t="shared" si="38"/>
        <v>-2620.7254420783584</v>
      </c>
      <c r="R222" s="42"/>
      <c r="S222" s="62">
        <f t="shared" si="39"/>
        <v>-0.74374326939686586</v>
      </c>
      <c r="T222" s="62">
        <f t="shared" si="40"/>
        <v>-0.6976571762486321</v>
      </c>
      <c r="U222" s="84"/>
      <c r="V222" s="44"/>
      <c r="W222" s="91">
        <v>689</v>
      </c>
      <c r="X222" s="86" t="s">
        <v>160</v>
      </c>
      <c r="Y222" s="87">
        <v>3146</v>
      </c>
      <c r="Z222" s="203">
        <v>8741717.3540804461</v>
      </c>
      <c r="AA222" s="166">
        <v>840731.44334430119</v>
      </c>
      <c r="AB222" s="204">
        <f t="shared" si="45"/>
        <v>9582448.7974247467</v>
      </c>
      <c r="AC222" s="248">
        <v>-465675</v>
      </c>
      <c r="AD222" s="161">
        <v>1969327.3449249365</v>
      </c>
      <c r="AE222" s="205">
        <f t="shared" si="46"/>
        <v>11086101.142349683</v>
      </c>
      <c r="AF222" s="166">
        <f t="shared" si="47"/>
        <v>3523.8719460742795</v>
      </c>
    </row>
    <row r="223" spans="1:32">
      <c r="A223" s="91">
        <v>691</v>
      </c>
      <c r="B223" s="86" t="s">
        <v>161</v>
      </c>
      <c r="C223" s="87">
        <v>2690</v>
      </c>
      <c r="D223" s="207">
        <v>2456235</v>
      </c>
      <c r="E223" s="325">
        <f t="shared" si="41"/>
        <v>1863075</v>
      </c>
      <c r="F223" s="299">
        <v>538032</v>
      </c>
      <c r="G223" s="238">
        <v>55128</v>
      </c>
      <c r="H223" s="166">
        <v>1795427</v>
      </c>
      <c r="I223" s="297">
        <v>4251663</v>
      </c>
      <c r="J223" s="326">
        <v>-38919</v>
      </c>
      <c r="K223" s="528">
        <v>640960.05842737365</v>
      </c>
      <c r="L223" s="205">
        <f t="shared" si="42"/>
        <v>4853704.0584273739</v>
      </c>
      <c r="M223" s="63">
        <f t="shared" si="43"/>
        <v>1804.3509510882432</v>
      </c>
      <c r="N223" s="324">
        <v>17</v>
      </c>
      <c r="O223" s="189">
        <f t="shared" si="37"/>
        <v>-7951073.1425825218</v>
      </c>
      <c r="P223" s="190">
        <f t="shared" si="44"/>
        <v>-0.62094584058482727</v>
      </c>
      <c r="Q223" s="189">
        <f t="shared" si="38"/>
        <v>-2920.6590861847808</v>
      </c>
      <c r="R223" s="42"/>
      <c r="S223" s="62">
        <f t="shared" si="39"/>
        <v>-0.60983592816818288</v>
      </c>
      <c r="T223" s="62">
        <f t="shared" si="40"/>
        <v>-0.66159867392573957</v>
      </c>
      <c r="U223" s="84"/>
      <c r="V223" s="44"/>
      <c r="W223" s="91">
        <v>691</v>
      </c>
      <c r="X223" s="86" t="s">
        <v>161</v>
      </c>
      <c r="Y223" s="87">
        <v>2710</v>
      </c>
      <c r="Z223" s="203">
        <v>7754148.5216620909</v>
      </c>
      <c r="AA223" s="166">
        <v>3142967.094438788</v>
      </c>
      <c r="AB223" s="204">
        <f t="shared" si="45"/>
        <v>10897115.616100879</v>
      </c>
      <c r="AC223" s="247">
        <v>13579</v>
      </c>
      <c r="AD223" s="161">
        <v>1894082.5849090153</v>
      </c>
      <c r="AE223" s="205">
        <f t="shared" si="46"/>
        <v>12804777.201009896</v>
      </c>
      <c r="AF223" s="166">
        <f t="shared" si="47"/>
        <v>4725.010037273024</v>
      </c>
    </row>
    <row r="224" spans="1:32">
      <c r="A224" s="91">
        <v>694</v>
      </c>
      <c r="B224" s="86" t="s">
        <v>162</v>
      </c>
      <c r="C224" s="87">
        <v>28521</v>
      </c>
      <c r="D224" s="207">
        <v>7552643</v>
      </c>
      <c r="E224" s="325">
        <f t="shared" si="41"/>
        <v>5666665</v>
      </c>
      <c r="F224" s="299">
        <v>182336</v>
      </c>
      <c r="G224" s="238">
        <v>1703642</v>
      </c>
      <c r="H224" s="166">
        <v>2205258</v>
      </c>
      <c r="I224" s="297">
        <v>9757901</v>
      </c>
      <c r="J224" s="326">
        <v>-92625</v>
      </c>
      <c r="K224" s="528">
        <v>4328850.2716077128</v>
      </c>
      <c r="L224" s="205">
        <f t="shared" si="42"/>
        <v>13994126.271607712</v>
      </c>
      <c r="M224" s="63">
        <f t="shared" si="43"/>
        <v>490.66043517435264</v>
      </c>
      <c r="N224" s="324">
        <v>5</v>
      </c>
      <c r="O224" s="189">
        <f t="shared" si="37"/>
        <v>-34847581.811051592</v>
      </c>
      <c r="P224" s="190">
        <f t="shared" si="44"/>
        <v>-0.71347999853067856</v>
      </c>
      <c r="Q224" s="189">
        <f t="shared" si="38"/>
        <v>-1210.5484844585037</v>
      </c>
      <c r="R224" s="42"/>
      <c r="S224" s="62">
        <f t="shared" si="39"/>
        <v>-0.72479211362512141</v>
      </c>
      <c r="T224" s="62">
        <f t="shared" si="40"/>
        <v>-0.68782420699056712</v>
      </c>
      <c r="U224" s="84"/>
      <c r="V224" s="44"/>
      <c r="W224" s="91">
        <v>694</v>
      </c>
      <c r="X224" s="86" t="s">
        <v>162</v>
      </c>
      <c r="Y224" s="87">
        <v>28710</v>
      </c>
      <c r="Z224" s="203">
        <v>33160655.482104555</v>
      </c>
      <c r="AA224" s="166">
        <v>2295817.5446463134</v>
      </c>
      <c r="AB224" s="204">
        <f t="shared" si="45"/>
        <v>35456473.02675087</v>
      </c>
      <c r="AC224" s="248">
        <v>-481472</v>
      </c>
      <c r="AD224" s="161">
        <v>13866707.055908434</v>
      </c>
      <c r="AE224" s="205">
        <f t="shared" si="46"/>
        <v>48841708.082659304</v>
      </c>
      <c r="AF224" s="166">
        <f t="shared" si="47"/>
        <v>1701.2089196328564</v>
      </c>
    </row>
    <row r="225" spans="1:32">
      <c r="A225" s="91">
        <v>697</v>
      </c>
      <c r="B225" s="86" t="s">
        <v>163</v>
      </c>
      <c r="C225" s="87">
        <v>1210</v>
      </c>
      <c r="D225" s="207">
        <v>138442</v>
      </c>
      <c r="E225" s="325">
        <f t="shared" si="41"/>
        <v>344731</v>
      </c>
      <c r="F225" s="299">
        <v>-130762</v>
      </c>
      <c r="G225" s="238">
        <v>-75527</v>
      </c>
      <c r="H225" s="166">
        <v>341734</v>
      </c>
      <c r="I225" s="297">
        <v>480177</v>
      </c>
      <c r="J225" s="326">
        <v>-192951</v>
      </c>
      <c r="K225" s="528">
        <v>294418.19818171411</v>
      </c>
      <c r="L225" s="205">
        <f t="shared" si="42"/>
        <v>581644.19818171416</v>
      </c>
      <c r="M225" s="63">
        <f t="shared" si="43"/>
        <v>480.69768444769767</v>
      </c>
      <c r="N225" s="324">
        <v>18</v>
      </c>
      <c r="O225" s="189">
        <f t="shared" si="37"/>
        <v>-5496523.6104174163</v>
      </c>
      <c r="P225" s="190">
        <f t="shared" si="44"/>
        <v>-0.90430599869934014</v>
      </c>
      <c r="Q225" s="189">
        <f t="shared" si="38"/>
        <v>-4440.8956828390474</v>
      </c>
      <c r="R225" s="42"/>
      <c r="S225" s="62">
        <f t="shared" si="39"/>
        <v>-0.9105640406637483</v>
      </c>
      <c r="T225" s="62">
        <f t="shared" si="40"/>
        <v>-0.69534319332304761</v>
      </c>
      <c r="U225" s="84"/>
      <c r="V225" s="44"/>
      <c r="W225" s="91">
        <v>697</v>
      </c>
      <c r="X225" s="86" t="s">
        <v>163</v>
      </c>
      <c r="Y225" s="87">
        <v>1235</v>
      </c>
      <c r="Z225" s="203">
        <v>4463098.8022287562</v>
      </c>
      <c r="AA225" s="166">
        <v>905849.02998135437</v>
      </c>
      <c r="AB225" s="204">
        <f t="shared" si="45"/>
        <v>5368947.8322101105</v>
      </c>
      <c r="AC225" s="247">
        <v>-257173</v>
      </c>
      <c r="AD225" s="161">
        <v>966392.97638901952</v>
      </c>
      <c r="AE225" s="205">
        <f t="shared" si="46"/>
        <v>6078167.8085991303</v>
      </c>
      <c r="AF225" s="166">
        <f t="shared" si="47"/>
        <v>4921.593367286745</v>
      </c>
    </row>
    <row r="226" spans="1:32">
      <c r="A226" s="91">
        <v>698</v>
      </c>
      <c r="B226" s="86" t="s">
        <v>164</v>
      </c>
      <c r="C226" s="87">
        <v>64180</v>
      </c>
      <c r="D226" s="207">
        <v>-6936978</v>
      </c>
      <c r="E226" s="325">
        <f t="shared" si="41"/>
        <v>23238584</v>
      </c>
      <c r="F226" s="299">
        <v>-18309720</v>
      </c>
      <c r="G226" s="238">
        <v>-11865842</v>
      </c>
      <c r="H226" s="166">
        <v>19322521</v>
      </c>
      <c r="I226" s="297">
        <v>12385543</v>
      </c>
      <c r="J226" s="326">
        <v>-4863572</v>
      </c>
      <c r="K226" s="528">
        <v>9602704.4680333622</v>
      </c>
      <c r="L226" s="205">
        <f t="shared" si="42"/>
        <v>17124675.468033362</v>
      </c>
      <c r="M226" s="63">
        <f t="shared" si="43"/>
        <v>266.82261558169773</v>
      </c>
      <c r="N226" s="324">
        <v>19</v>
      </c>
      <c r="O226" s="189">
        <f t="shared" si="37"/>
        <v>-106456783.10337605</v>
      </c>
      <c r="P226" s="190">
        <f t="shared" si="44"/>
        <v>-0.86143005863506494</v>
      </c>
      <c r="Q226" s="189">
        <f t="shared" si="38"/>
        <v>-1678.4843131963121</v>
      </c>
      <c r="R226" s="42"/>
      <c r="S226" s="62">
        <f t="shared" si="39"/>
        <v>-0.87040892383913859</v>
      </c>
      <c r="T226" s="62">
        <f t="shared" si="40"/>
        <v>-0.69464527495064798</v>
      </c>
      <c r="U226" s="84"/>
      <c r="V226" s="44"/>
      <c r="W226" s="91">
        <v>698</v>
      </c>
      <c r="X226" s="86" t="s">
        <v>164</v>
      </c>
      <c r="Y226" s="87">
        <v>63528</v>
      </c>
      <c r="Z226" s="203">
        <v>69724793.121692851</v>
      </c>
      <c r="AA226" s="166">
        <v>25849249.219199721</v>
      </c>
      <c r="AB226" s="204">
        <f t="shared" si="45"/>
        <v>95574042.340892568</v>
      </c>
      <c r="AC226" s="248">
        <v>-3440286</v>
      </c>
      <c r="AD226" s="161">
        <v>31447702.230516836</v>
      </c>
      <c r="AE226" s="205">
        <f t="shared" si="46"/>
        <v>123581458.5714094</v>
      </c>
      <c r="AF226" s="166">
        <f t="shared" si="47"/>
        <v>1945.3069287780097</v>
      </c>
    </row>
    <row r="227" spans="1:32">
      <c r="A227" s="91">
        <v>700</v>
      </c>
      <c r="B227" s="86" t="s">
        <v>343</v>
      </c>
      <c r="C227" s="87">
        <v>4913</v>
      </c>
      <c r="D227" s="207">
        <v>1203960</v>
      </c>
      <c r="E227" s="325">
        <f t="shared" si="41"/>
        <v>452402</v>
      </c>
      <c r="F227" s="299">
        <v>242837</v>
      </c>
      <c r="G227" s="238">
        <v>508721</v>
      </c>
      <c r="H227" s="166">
        <v>-6020</v>
      </c>
      <c r="I227" s="297">
        <v>1197940</v>
      </c>
      <c r="J227" s="326">
        <v>-1100220</v>
      </c>
      <c r="K227" s="528">
        <v>815623.78408988658</v>
      </c>
      <c r="L227" s="205">
        <f t="shared" si="42"/>
        <v>913343.78408988658</v>
      </c>
      <c r="M227" s="63">
        <f t="shared" si="43"/>
        <v>185.90347732340456</v>
      </c>
      <c r="N227" s="324">
        <v>9</v>
      </c>
      <c r="O227" s="189">
        <f t="shared" si="37"/>
        <v>-11400761.874645356</v>
      </c>
      <c r="P227" s="190">
        <f t="shared" si="44"/>
        <v>-0.92582946667815957</v>
      </c>
      <c r="Q227" s="189">
        <f t="shared" si="38"/>
        <v>-2315.9465142928575</v>
      </c>
      <c r="R227" s="42"/>
      <c r="S227" s="62">
        <f t="shared" si="39"/>
        <v>-0.88660034418566003</v>
      </c>
      <c r="T227" s="62">
        <f t="shared" si="40"/>
        <v>-0.70338308546870265</v>
      </c>
      <c r="U227" s="84"/>
      <c r="V227" s="44"/>
      <c r="W227" s="91">
        <v>700</v>
      </c>
      <c r="X227" s="86" t="s">
        <v>343</v>
      </c>
      <c r="Y227" s="87">
        <v>4922</v>
      </c>
      <c r="Z227" s="203">
        <v>10039536.765294459</v>
      </c>
      <c r="AA227" s="166">
        <v>524340.09480192652</v>
      </c>
      <c r="AB227" s="204">
        <f t="shared" si="45"/>
        <v>10563876.860096386</v>
      </c>
      <c r="AC227" s="247">
        <v>-999526</v>
      </c>
      <c r="AD227" s="161">
        <v>2749754.798638857</v>
      </c>
      <c r="AE227" s="205">
        <f t="shared" si="46"/>
        <v>12314105.658735242</v>
      </c>
      <c r="AF227" s="166">
        <f t="shared" si="47"/>
        <v>2501.8499916162618</v>
      </c>
    </row>
    <row r="228" spans="1:32">
      <c r="A228" s="91">
        <v>702</v>
      </c>
      <c r="B228" s="86" t="s">
        <v>165</v>
      </c>
      <c r="C228" s="87">
        <v>4155</v>
      </c>
      <c r="D228" s="207">
        <v>909191</v>
      </c>
      <c r="E228" s="325">
        <f t="shared" si="41"/>
        <v>94621</v>
      </c>
      <c r="F228" s="299">
        <v>595501</v>
      </c>
      <c r="G228" s="238">
        <v>219069</v>
      </c>
      <c r="H228" s="166">
        <v>874075</v>
      </c>
      <c r="I228" s="297">
        <v>1783266</v>
      </c>
      <c r="J228" s="326">
        <v>-826399</v>
      </c>
      <c r="K228" s="528">
        <v>910151.59470414324</v>
      </c>
      <c r="L228" s="205">
        <f t="shared" si="42"/>
        <v>1867018.5947041432</v>
      </c>
      <c r="M228" s="63">
        <f t="shared" si="43"/>
        <v>449.34262207079257</v>
      </c>
      <c r="N228" s="324">
        <v>6</v>
      </c>
      <c r="O228" s="189">
        <f t="shared" si="37"/>
        <v>-13064650.554840924</v>
      </c>
      <c r="P228" s="190">
        <f t="shared" si="44"/>
        <v>-0.87496249910137958</v>
      </c>
      <c r="Q228" s="189">
        <f t="shared" si="38"/>
        <v>-3093.1648867180729</v>
      </c>
      <c r="R228" s="42"/>
      <c r="S228" s="62">
        <f t="shared" si="39"/>
        <v>-0.86014868030444813</v>
      </c>
      <c r="T228" s="62">
        <f t="shared" si="40"/>
        <v>-0.69372243573686365</v>
      </c>
      <c r="U228" s="84"/>
      <c r="V228" s="44"/>
      <c r="W228" s="91">
        <v>702</v>
      </c>
      <c r="X228" s="86" t="s">
        <v>165</v>
      </c>
      <c r="Y228" s="87">
        <v>4215</v>
      </c>
      <c r="Z228" s="203">
        <v>9961618.1370607838</v>
      </c>
      <c r="AA228" s="166">
        <v>2789537.9040982551</v>
      </c>
      <c r="AB228" s="204">
        <f t="shared" si="45"/>
        <v>12751156.041159039</v>
      </c>
      <c r="AC228" s="248">
        <v>-791143</v>
      </c>
      <c r="AD228" s="161">
        <v>2971656.1083860281</v>
      </c>
      <c r="AE228" s="205">
        <f t="shared" si="46"/>
        <v>14931669.149545068</v>
      </c>
      <c r="AF228" s="166">
        <f t="shared" si="47"/>
        <v>3542.5075087888654</v>
      </c>
    </row>
    <row r="229" spans="1:32">
      <c r="A229" s="91">
        <v>704</v>
      </c>
      <c r="B229" s="86" t="s">
        <v>166</v>
      </c>
      <c r="C229" s="87">
        <v>6379</v>
      </c>
      <c r="D229" s="207">
        <v>4249315</v>
      </c>
      <c r="E229" s="325">
        <f t="shared" si="41"/>
        <v>3799853</v>
      </c>
      <c r="F229" s="299">
        <v>454971</v>
      </c>
      <c r="G229" s="238">
        <v>-5509</v>
      </c>
      <c r="H229" s="166">
        <v>1148254</v>
      </c>
      <c r="I229" s="297">
        <v>5397569</v>
      </c>
      <c r="J229" s="326">
        <v>-976985</v>
      </c>
      <c r="K229" s="528">
        <v>871842.56580708991</v>
      </c>
      <c r="L229" s="205">
        <f t="shared" si="42"/>
        <v>5292426.5658070901</v>
      </c>
      <c r="M229" s="63">
        <f t="shared" si="43"/>
        <v>829.66398586096409</v>
      </c>
      <c r="N229" s="324">
        <v>2</v>
      </c>
      <c r="O229" s="189">
        <f t="shared" si="37"/>
        <v>-2473724.1382067623</v>
      </c>
      <c r="P229" s="190">
        <f t="shared" si="44"/>
        <v>-0.31852641449878694</v>
      </c>
      <c r="Q229" s="189">
        <f t="shared" si="38"/>
        <v>-392.58195433636877</v>
      </c>
      <c r="R229" s="42"/>
      <c r="S229" s="62">
        <f t="shared" si="39"/>
        <v>-8.4672917107810108E-2</v>
      </c>
      <c r="T229" s="62">
        <f t="shared" si="40"/>
        <v>-0.69289035149011691</v>
      </c>
      <c r="U229" s="84"/>
      <c r="V229" s="44"/>
      <c r="W229" s="91">
        <v>704</v>
      </c>
      <c r="X229" s="86" t="s">
        <v>166</v>
      </c>
      <c r="Y229" s="87">
        <v>6354</v>
      </c>
      <c r="Z229" s="203">
        <v>5753230.6839937475</v>
      </c>
      <c r="AA229" s="166">
        <v>143643.88782064602</v>
      </c>
      <c r="AB229" s="204">
        <f t="shared" si="45"/>
        <v>5896874.5718143936</v>
      </c>
      <c r="AC229" s="247">
        <v>-969588</v>
      </c>
      <c r="AD229" s="161">
        <v>2838864.1321994583</v>
      </c>
      <c r="AE229" s="205">
        <f t="shared" si="46"/>
        <v>7766150.7040138524</v>
      </c>
      <c r="AF229" s="166">
        <f t="shared" si="47"/>
        <v>1222.2459401973329</v>
      </c>
    </row>
    <row r="230" spans="1:32">
      <c r="A230" s="91">
        <v>707</v>
      </c>
      <c r="B230" s="86" t="s">
        <v>167</v>
      </c>
      <c r="C230" s="87">
        <v>2032</v>
      </c>
      <c r="D230" s="207">
        <v>263976</v>
      </c>
      <c r="E230" s="325">
        <f t="shared" si="41"/>
        <v>-106666</v>
      </c>
      <c r="F230" s="299">
        <v>120641</v>
      </c>
      <c r="G230" s="238">
        <v>250001</v>
      </c>
      <c r="H230" s="166">
        <v>1231830</v>
      </c>
      <c r="I230" s="297">
        <v>1495806</v>
      </c>
      <c r="J230" s="326">
        <v>-564341</v>
      </c>
      <c r="K230" s="528">
        <v>524427.4422636329</v>
      </c>
      <c r="L230" s="205">
        <f t="shared" si="42"/>
        <v>1455892.442263633</v>
      </c>
      <c r="M230" s="63">
        <f t="shared" si="43"/>
        <v>716.48250111399261</v>
      </c>
      <c r="N230" s="324">
        <v>12</v>
      </c>
      <c r="O230" s="189">
        <f t="shared" si="37"/>
        <v>-8479008.6503748074</v>
      </c>
      <c r="P230" s="190">
        <f t="shared" si="44"/>
        <v>-0.85345677539332332</v>
      </c>
      <c r="Q230" s="189">
        <f t="shared" si="38"/>
        <v>-4092.2789183625027</v>
      </c>
      <c r="R230" s="42"/>
      <c r="S230" s="62">
        <f t="shared" si="39"/>
        <v>-0.8290775350484908</v>
      </c>
      <c r="T230" s="62">
        <f t="shared" si="40"/>
        <v>-0.69417351448310027</v>
      </c>
      <c r="U230" s="84"/>
      <c r="V230" s="44"/>
      <c r="W230" s="91">
        <v>707</v>
      </c>
      <c r="X230" s="86" t="s">
        <v>167</v>
      </c>
      <c r="Y230" s="87">
        <v>2066</v>
      </c>
      <c r="Z230" s="203">
        <v>6046988.875543125</v>
      </c>
      <c r="AA230" s="166">
        <v>2704382.6918184906</v>
      </c>
      <c r="AB230" s="204">
        <f t="shared" si="45"/>
        <v>8751371.5673616156</v>
      </c>
      <c r="AC230" s="248">
        <v>-531258</v>
      </c>
      <c r="AD230" s="161">
        <v>1714787.5252768241</v>
      </c>
      <c r="AE230" s="205">
        <f t="shared" si="46"/>
        <v>9934901.0926384404</v>
      </c>
      <c r="AF230" s="166">
        <f t="shared" si="47"/>
        <v>4808.7614194764956</v>
      </c>
    </row>
    <row r="231" spans="1:32">
      <c r="A231" s="91">
        <v>710</v>
      </c>
      <c r="B231" s="86" t="s">
        <v>344</v>
      </c>
      <c r="C231" s="87">
        <v>27484</v>
      </c>
      <c r="D231" s="207">
        <v>9062447</v>
      </c>
      <c r="E231" s="325">
        <f t="shared" si="41"/>
        <v>10525959</v>
      </c>
      <c r="F231" s="299">
        <v>-1876435</v>
      </c>
      <c r="G231" s="238">
        <v>412923</v>
      </c>
      <c r="H231" s="166">
        <v>8151506</v>
      </c>
      <c r="I231" s="297">
        <v>17213953</v>
      </c>
      <c r="J231" s="326">
        <v>-784163</v>
      </c>
      <c r="K231" s="528">
        <v>4902020.8825135343</v>
      </c>
      <c r="L231" s="205">
        <f t="shared" si="42"/>
        <v>21331810.882513534</v>
      </c>
      <c r="M231" s="63">
        <f t="shared" si="43"/>
        <v>776.15379429899338</v>
      </c>
      <c r="N231" s="324">
        <v>1</v>
      </c>
      <c r="O231" s="189">
        <f t="shared" si="37"/>
        <v>-50193197.347360417</v>
      </c>
      <c r="P231" s="190">
        <f t="shared" si="44"/>
        <v>-0.70175730963979321</v>
      </c>
      <c r="Q231" s="189">
        <f t="shared" si="38"/>
        <v>-1822.110090831563</v>
      </c>
      <c r="R231" s="42"/>
      <c r="S231" s="62">
        <f t="shared" si="39"/>
        <v>-0.69452742440062654</v>
      </c>
      <c r="T231" s="62">
        <f t="shared" si="40"/>
        <v>-0.69198049264564099</v>
      </c>
      <c r="U231" s="84"/>
      <c r="V231" s="44"/>
      <c r="W231" s="91">
        <v>710</v>
      </c>
      <c r="X231" s="86" t="s">
        <v>344</v>
      </c>
      <c r="Y231" s="87">
        <v>27528</v>
      </c>
      <c r="Z231" s="203">
        <v>44761454.869971745</v>
      </c>
      <c r="AA231" s="166">
        <v>11590422.106952233</v>
      </c>
      <c r="AB231" s="204">
        <f t="shared" si="45"/>
        <v>56351876.97692398</v>
      </c>
      <c r="AC231" s="247">
        <v>-741513</v>
      </c>
      <c r="AD231" s="161">
        <v>15914644.252949983</v>
      </c>
      <c r="AE231" s="205">
        <f t="shared" si="46"/>
        <v>71525008.229873955</v>
      </c>
      <c r="AF231" s="166">
        <f t="shared" si="47"/>
        <v>2598.2638851305564</v>
      </c>
    </row>
    <row r="232" spans="1:32">
      <c r="A232" s="91">
        <v>729</v>
      </c>
      <c r="B232" s="86" t="s">
        <v>168</v>
      </c>
      <c r="C232" s="87">
        <v>9117</v>
      </c>
      <c r="D232" s="207">
        <v>2010131</v>
      </c>
      <c r="E232" s="325">
        <f t="shared" si="41"/>
        <v>1813328</v>
      </c>
      <c r="F232" s="299">
        <v>-2235</v>
      </c>
      <c r="G232" s="238">
        <v>199038</v>
      </c>
      <c r="H232" s="166">
        <v>4572390</v>
      </c>
      <c r="I232" s="297">
        <v>6582522</v>
      </c>
      <c r="J232" s="326">
        <v>234737</v>
      </c>
      <c r="K232" s="528">
        <v>1905196.320821929</v>
      </c>
      <c r="L232" s="205">
        <f t="shared" si="42"/>
        <v>8722455.3208219297</v>
      </c>
      <c r="M232" s="63">
        <f t="shared" si="43"/>
        <v>956.724286587905</v>
      </c>
      <c r="N232" s="324">
        <v>13</v>
      </c>
      <c r="O232" s="189">
        <f t="shared" si="37"/>
        <v>-27482808.8021583</v>
      </c>
      <c r="P232" s="190">
        <f t="shared" si="44"/>
        <v>-0.75908322913502491</v>
      </c>
      <c r="Q232" s="189">
        <f t="shared" si="38"/>
        <v>-2975.2114348478281</v>
      </c>
      <c r="R232" s="42"/>
      <c r="S232" s="62">
        <f t="shared" si="39"/>
        <v>-0.77831274631258951</v>
      </c>
      <c r="T232" s="62">
        <f t="shared" si="40"/>
        <v>-0.69620541956371995</v>
      </c>
      <c r="U232" s="84"/>
      <c r="V232" s="44"/>
      <c r="W232" s="91">
        <v>729</v>
      </c>
      <c r="X232" s="86" t="s">
        <v>168</v>
      </c>
      <c r="Y232" s="87">
        <v>9208</v>
      </c>
      <c r="Z232" s="203">
        <v>20785352.623878457</v>
      </c>
      <c r="AA232" s="166">
        <v>8907477.6607245002</v>
      </c>
      <c r="AB232" s="204">
        <f t="shared" si="45"/>
        <v>29692830.284602955</v>
      </c>
      <c r="AC232" s="248">
        <v>241103</v>
      </c>
      <c r="AD232" s="161">
        <v>6271330.8383772764</v>
      </c>
      <c r="AE232" s="205">
        <f t="shared" si="46"/>
        <v>36205264.12298023</v>
      </c>
      <c r="AF232" s="166">
        <f t="shared" si="47"/>
        <v>3931.9357214357328</v>
      </c>
    </row>
    <row r="233" spans="1:32">
      <c r="A233" s="91">
        <v>732</v>
      </c>
      <c r="B233" s="86" t="s">
        <v>169</v>
      </c>
      <c r="C233" s="87">
        <v>3416</v>
      </c>
      <c r="D233" s="207">
        <v>2669797</v>
      </c>
      <c r="E233" s="325">
        <f t="shared" si="41"/>
        <v>2695207</v>
      </c>
      <c r="F233" s="299">
        <v>-604844</v>
      </c>
      <c r="G233" s="238">
        <v>579434</v>
      </c>
      <c r="H233" s="166">
        <v>1179060</v>
      </c>
      <c r="I233" s="297">
        <v>3848858</v>
      </c>
      <c r="J233" s="326">
        <v>86964</v>
      </c>
      <c r="K233" s="528">
        <v>755675.73850250023</v>
      </c>
      <c r="L233" s="205">
        <f t="shared" si="42"/>
        <v>4691497.7385025006</v>
      </c>
      <c r="M233" s="63">
        <f t="shared" si="43"/>
        <v>1373.3892677115048</v>
      </c>
      <c r="N233" s="324">
        <v>19</v>
      </c>
      <c r="O233" s="189">
        <f t="shared" si="37"/>
        <v>-17046750.580974475</v>
      </c>
      <c r="P233" s="190">
        <f t="shared" si="44"/>
        <v>-0.78418234673034704</v>
      </c>
      <c r="Q233" s="189">
        <f t="shared" si="38"/>
        <v>-5007.0769252667678</v>
      </c>
      <c r="R233" s="42"/>
      <c r="S233" s="62">
        <f t="shared" si="39"/>
        <v>-0.79835744260930952</v>
      </c>
      <c r="T233" s="62">
        <f t="shared" si="40"/>
        <v>-0.69481138387308927</v>
      </c>
      <c r="U233" s="84"/>
      <c r="V233" s="44"/>
      <c r="W233" s="91">
        <v>732</v>
      </c>
      <c r="X233" s="86" t="s">
        <v>169</v>
      </c>
      <c r="Y233" s="87">
        <v>3407</v>
      </c>
      <c r="Z233" s="203">
        <v>16228085.783183079</v>
      </c>
      <c r="AA233" s="166">
        <v>2859442.4142632824</v>
      </c>
      <c r="AB233" s="204">
        <f t="shared" si="45"/>
        <v>19087528.197446361</v>
      </c>
      <c r="AC233" s="247">
        <v>174626</v>
      </c>
      <c r="AD233" s="161">
        <v>2476094.1220306111</v>
      </c>
      <c r="AE233" s="205">
        <f t="shared" si="46"/>
        <v>21738248.319476973</v>
      </c>
      <c r="AF233" s="166">
        <f t="shared" si="47"/>
        <v>6380.4661929782724</v>
      </c>
    </row>
    <row r="234" spans="1:32">
      <c r="A234" s="91">
        <v>734</v>
      </c>
      <c r="B234" s="86" t="s">
        <v>170</v>
      </c>
      <c r="C234" s="87">
        <v>51400</v>
      </c>
      <c r="D234" s="207">
        <v>5021599</v>
      </c>
      <c r="E234" s="325">
        <f t="shared" si="41"/>
        <v>8382906</v>
      </c>
      <c r="F234" s="299">
        <v>-3196452</v>
      </c>
      <c r="G234" s="238">
        <v>-164855</v>
      </c>
      <c r="H234" s="166">
        <v>16342235</v>
      </c>
      <c r="I234" s="297">
        <v>21363834</v>
      </c>
      <c r="J234" s="326">
        <v>-2425708</v>
      </c>
      <c r="K234" s="528">
        <v>9273826.5703098979</v>
      </c>
      <c r="L234" s="205">
        <f t="shared" si="42"/>
        <v>28211952.5703099</v>
      </c>
      <c r="M234" s="63">
        <f t="shared" si="43"/>
        <v>548.87067257412252</v>
      </c>
      <c r="N234" s="324">
        <v>2</v>
      </c>
      <c r="O234" s="189">
        <f t="shared" si="37"/>
        <v>-103219309.39389428</v>
      </c>
      <c r="P234" s="190">
        <f t="shared" si="44"/>
        <v>-0.78534823337545412</v>
      </c>
      <c r="Q234" s="189">
        <f t="shared" si="38"/>
        <v>-2000.1239739524704</v>
      </c>
      <c r="R234" s="42"/>
      <c r="S234" s="62">
        <f t="shared" si="39"/>
        <v>-0.79426221378425998</v>
      </c>
      <c r="T234" s="62">
        <f t="shared" si="40"/>
        <v>-0.69073734806203035</v>
      </c>
      <c r="U234" s="84"/>
      <c r="V234" s="44"/>
      <c r="W234" s="91">
        <v>734</v>
      </c>
      <c r="X234" s="86" t="s">
        <v>170</v>
      </c>
      <c r="Y234" s="87">
        <v>51562</v>
      </c>
      <c r="Z234" s="203">
        <v>77228186.485168993</v>
      </c>
      <c r="AA234" s="166">
        <v>26611921.804892667</v>
      </c>
      <c r="AB234" s="204">
        <f t="shared" si="45"/>
        <v>103840108.29006165</v>
      </c>
      <c r="AC234" s="248">
        <v>-2395741</v>
      </c>
      <c r="AD234" s="161">
        <v>29986894.674142532</v>
      </c>
      <c r="AE234" s="205">
        <f t="shared" si="46"/>
        <v>131431261.96420419</v>
      </c>
      <c r="AF234" s="166">
        <f t="shared" si="47"/>
        <v>2548.994646526593</v>
      </c>
    </row>
    <row r="235" spans="1:32">
      <c r="A235" s="91">
        <v>738</v>
      </c>
      <c r="B235" s="86" t="s">
        <v>345</v>
      </c>
      <c r="C235" s="87">
        <v>2959</v>
      </c>
      <c r="D235" s="207">
        <v>652576</v>
      </c>
      <c r="E235" s="325">
        <f t="shared" si="41"/>
        <v>609865</v>
      </c>
      <c r="F235" s="299">
        <v>48497</v>
      </c>
      <c r="G235" s="238">
        <v>-5786</v>
      </c>
      <c r="H235" s="166">
        <v>932037</v>
      </c>
      <c r="I235" s="297">
        <v>1584612</v>
      </c>
      <c r="J235" s="326">
        <v>-698376</v>
      </c>
      <c r="K235" s="528">
        <v>584899.15882966912</v>
      </c>
      <c r="L235" s="205">
        <f t="shared" si="42"/>
        <v>1471135.158829669</v>
      </c>
      <c r="M235" s="63">
        <f t="shared" si="43"/>
        <v>497.17308510634302</v>
      </c>
      <c r="N235" s="324">
        <v>2</v>
      </c>
      <c r="O235" s="189">
        <f t="shared" si="37"/>
        <v>-3987987.6507894075</v>
      </c>
      <c r="P235" s="190">
        <f t="shared" si="44"/>
        <v>-0.73051803190111397</v>
      </c>
      <c r="Q235" s="189">
        <f t="shared" si="38"/>
        <v>-1353.3770198492762</v>
      </c>
      <c r="R235" s="42"/>
      <c r="S235" s="62">
        <f t="shared" si="39"/>
        <v>-0.61622362288441801</v>
      </c>
      <c r="T235" s="62">
        <f t="shared" si="40"/>
        <v>-0.69235596349608364</v>
      </c>
      <c r="U235" s="84"/>
      <c r="V235" s="44"/>
      <c r="W235" s="91">
        <v>738</v>
      </c>
      <c r="X235" s="86" t="s">
        <v>345</v>
      </c>
      <c r="Y235" s="87">
        <v>2950</v>
      </c>
      <c r="Z235" s="203">
        <v>2778797.8469701381</v>
      </c>
      <c r="AA235" s="166">
        <v>1350200.4303854329</v>
      </c>
      <c r="AB235" s="204">
        <f t="shared" si="45"/>
        <v>4128998.2773555713</v>
      </c>
      <c r="AC235" s="247">
        <v>-571096</v>
      </c>
      <c r="AD235" s="161">
        <v>1901220.5322635048</v>
      </c>
      <c r="AE235" s="205">
        <f t="shared" si="46"/>
        <v>5459122.8096190766</v>
      </c>
      <c r="AF235" s="166">
        <f t="shared" si="47"/>
        <v>1850.5501049556192</v>
      </c>
    </row>
    <row r="236" spans="1:32">
      <c r="A236" s="91">
        <v>739</v>
      </c>
      <c r="B236" s="86" t="s">
        <v>171</v>
      </c>
      <c r="C236" s="87">
        <v>3261</v>
      </c>
      <c r="D236" s="207">
        <v>2672713</v>
      </c>
      <c r="E236" s="325">
        <f t="shared" si="41"/>
        <v>-51131</v>
      </c>
      <c r="F236" s="299">
        <v>1487131</v>
      </c>
      <c r="G236" s="238">
        <v>1236713</v>
      </c>
      <c r="H236" s="166">
        <v>851472</v>
      </c>
      <c r="I236" s="297">
        <v>3524185</v>
      </c>
      <c r="J236" s="326">
        <v>440301</v>
      </c>
      <c r="K236" s="528">
        <v>719684.42997651559</v>
      </c>
      <c r="L236" s="205">
        <f t="shared" si="42"/>
        <v>4684170.4299765155</v>
      </c>
      <c r="M236" s="63">
        <f t="shared" si="43"/>
        <v>1436.4214750004646</v>
      </c>
      <c r="N236" s="324">
        <v>9</v>
      </c>
      <c r="O236" s="189">
        <f t="shared" si="37"/>
        <v>-9201231.4057365004</v>
      </c>
      <c r="P236" s="190">
        <f t="shared" si="44"/>
        <v>-0.66265503257320868</v>
      </c>
      <c r="Q236" s="189">
        <f t="shared" si="38"/>
        <v>-2738.3836469818007</v>
      </c>
      <c r="R236" s="42"/>
      <c r="S236" s="62">
        <f t="shared" si="39"/>
        <v>-0.6832010504951902</v>
      </c>
      <c r="T236" s="62">
        <f t="shared" si="40"/>
        <v>-0.70141683942602628</v>
      </c>
      <c r="U236" s="84"/>
      <c r="V236" s="44"/>
      <c r="W236" s="91">
        <v>739</v>
      </c>
      <c r="X236" s="86" t="s">
        <v>171</v>
      </c>
      <c r="Y236" s="87">
        <v>3326</v>
      </c>
      <c r="Z236" s="203">
        <v>8972429.555461416</v>
      </c>
      <c r="AA236" s="166">
        <v>2151928.6708163964</v>
      </c>
      <c r="AB236" s="204">
        <f t="shared" si="45"/>
        <v>11124358.226277813</v>
      </c>
      <c r="AC236" s="248">
        <v>350712</v>
      </c>
      <c r="AD236" s="161">
        <v>2410331.6094352021</v>
      </c>
      <c r="AE236" s="205">
        <f t="shared" si="46"/>
        <v>13885401.835713016</v>
      </c>
      <c r="AF236" s="166">
        <f t="shared" si="47"/>
        <v>4174.8051219822655</v>
      </c>
    </row>
    <row r="237" spans="1:32">
      <c r="A237" s="91">
        <v>740</v>
      </c>
      <c r="B237" s="86" t="s">
        <v>346</v>
      </c>
      <c r="C237" s="87">
        <v>32547</v>
      </c>
      <c r="D237" s="207">
        <v>-2145463</v>
      </c>
      <c r="E237" s="325">
        <f t="shared" si="41"/>
        <v>-352754</v>
      </c>
      <c r="F237" s="299">
        <v>-2020805</v>
      </c>
      <c r="G237" s="238">
        <v>228096</v>
      </c>
      <c r="H237" s="166">
        <v>8026896</v>
      </c>
      <c r="I237" s="297">
        <v>5881433</v>
      </c>
      <c r="J237" s="326">
        <v>-1391607</v>
      </c>
      <c r="K237" s="528">
        <v>6155499.2061898327</v>
      </c>
      <c r="L237" s="205">
        <f t="shared" si="42"/>
        <v>10645325.206189834</v>
      </c>
      <c r="M237" s="63">
        <f t="shared" si="43"/>
        <v>327.07546643899082</v>
      </c>
      <c r="N237" s="324">
        <v>10</v>
      </c>
      <c r="O237" s="189">
        <f t="shared" si="37"/>
        <v>-87445331.302399874</v>
      </c>
      <c r="P237" s="190">
        <f t="shared" si="44"/>
        <v>-0.89147462576868741</v>
      </c>
      <c r="Q237" s="189">
        <f t="shared" si="38"/>
        <v>-2676.1287619790401</v>
      </c>
      <c r="R237" s="42"/>
      <c r="S237" s="62">
        <f t="shared" si="39"/>
        <v>-0.92603483728973168</v>
      </c>
      <c r="T237" s="62">
        <f t="shared" si="40"/>
        <v>-0.69521558411128248</v>
      </c>
      <c r="U237" s="84"/>
      <c r="V237" s="44"/>
      <c r="W237" s="91">
        <v>740</v>
      </c>
      <c r="X237" s="86" t="s">
        <v>346</v>
      </c>
      <c r="Y237" s="87">
        <v>32662</v>
      </c>
      <c r="Z237" s="203">
        <v>63041977.044536024</v>
      </c>
      <c r="AA237" s="166">
        <v>16474281.481635027</v>
      </c>
      <c r="AB237" s="204">
        <f t="shared" si="45"/>
        <v>79516258.526171058</v>
      </c>
      <c r="AC237" s="247">
        <v>-1621842</v>
      </c>
      <c r="AD237" s="161">
        <v>20196239.982418656</v>
      </c>
      <c r="AE237" s="205">
        <f t="shared" si="46"/>
        <v>98090656.508589715</v>
      </c>
      <c r="AF237" s="166">
        <f t="shared" si="47"/>
        <v>3003.2042284180307</v>
      </c>
    </row>
    <row r="238" spans="1:32">
      <c r="A238" s="91">
        <v>742</v>
      </c>
      <c r="B238" s="86" t="s">
        <v>172</v>
      </c>
      <c r="C238" s="87">
        <v>1009</v>
      </c>
      <c r="D238" s="207">
        <v>872093</v>
      </c>
      <c r="E238" s="325">
        <f t="shared" si="41"/>
        <v>909975</v>
      </c>
      <c r="F238" s="299">
        <v>-161407</v>
      </c>
      <c r="G238" s="238">
        <v>123525</v>
      </c>
      <c r="H238" s="166">
        <v>-49038</v>
      </c>
      <c r="I238" s="297">
        <v>823055</v>
      </c>
      <c r="J238" s="326">
        <v>327125</v>
      </c>
      <c r="K238" s="528">
        <v>225038.02043149644</v>
      </c>
      <c r="L238" s="205">
        <f t="shared" si="42"/>
        <v>1375218.0204314964</v>
      </c>
      <c r="M238" s="63">
        <f t="shared" si="43"/>
        <v>1362.9514573156555</v>
      </c>
      <c r="N238" s="324">
        <v>19</v>
      </c>
      <c r="O238" s="189">
        <f t="shared" si="37"/>
        <v>-3524095.3484297246</v>
      </c>
      <c r="P238" s="190">
        <f t="shared" si="44"/>
        <v>-0.71930392753155381</v>
      </c>
      <c r="Q238" s="189">
        <f t="shared" si="38"/>
        <v>-3492.6613958669222</v>
      </c>
      <c r="R238" s="42"/>
      <c r="S238" s="62">
        <f t="shared" si="39"/>
        <v>-0.78684357694869278</v>
      </c>
      <c r="T238" s="62">
        <f t="shared" si="40"/>
        <v>-0.70218964635682246</v>
      </c>
      <c r="U238" s="84"/>
      <c r="V238" s="44"/>
      <c r="W238" s="91">
        <v>742</v>
      </c>
      <c r="X238" s="86" t="s">
        <v>172</v>
      </c>
      <c r="Y238" s="87">
        <v>1009</v>
      </c>
      <c r="Z238" s="203">
        <v>3785595.2605189998</v>
      </c>
      <c r="AA238" s="166">
        <v>75677.077504278408</v>
      </c>
      <c r="AB238" s="204">
        <f t="shared" si="45"/>
        <v>3861272.3380232784</v>
      </c>
      <c r="AC238" s="248">
        <v>282399</v>
      </c>
      <c r="AD238" s="161">
        <v>755642.03083794226</v>
      </c>
      <c r="AE238" s="205">
        <f t="shared" si="46"/>
        <v>4899313.3688612208</v>
      </c>
      <c r="AF238" s="166">
        <f t="shared" si="47"/>
        <v>4855.612853182578</v>
      </c>
    </row>
    <row r="239" spans="1:32">
      <c r="A239" s="91">
        <v>743</v>
      </c>
      <c r="B239" s="86" t="s">
        <v>173</v>
      </c>
      <c r="C239" s="87">
        <v>64736</v>
      </c>
      <c r="D239" s="207">
        <v>11684400</v>
      </c>
      <c r="E239" s="325">
        <f t="shared" si="41"/>
        <v>19871592</v>
      </c>
      <c r="F239" s="299">
        <v>-5497885</v>
      </c>
      <c r="G239" s="238">
        <v>-2689307</v>
      </c>
      <c r="H239" s="166">
        <v>11856680</v>
      </c>
      <c r="I239" s="297">
        <v>23541081</v>
      </c>
      <c r="J239" s="326">
        <v>-2659770</v>
      </c>
      <c r="K239" s="528">
        <v>9945565.9278010912</v>
      </c>
      <c r="L239" s="205">
        <f t="shared" si="42"/>
        <v>30826876.927801091</v>
      </c>
      <c r="M239" s="63">
        <f t="shared" si="43"/>
        <v>476.19372416894913</v>
      </c>
      <c r="N239" s="324">
        <v>14</v>
      </c>
      <c r="O239" s="189">
        <f t="shared" si="37"/>
        <v>-92839238.027959689</v>
      </c>
      <c r="P239" s="190">
        <f t="shared" si="44"/>
        <v>-0.75072495049408783</v>
      </c>
      <c r="Q239" s="189">
        <f t="shared" si="38"/>
        <v>-1452.1723284703894</v>
      </c>
      <c r="R239" s="42"/>
      <c r="S239" s="62">
        <f t="shared" si="39"/>
        <v>-0.75045011621697477</v>
      </c>
      <c r="T239" s="62">
        <f t="shared" si="40"/>
        <v>-0.68981461723980464</v>
      </c>
      <c r="U239" s="84"/>
      <c r="V239" s="44"/>
      <c r="W239" s="91">
        <v>743</v>
      </c>
      <c r="X239" s="86" t="s">
        <v>173</v>
      </c>
      <c r="Y239" s="87">
        <v>64130</v>
      </c>
      <c r="Z239" s="203">
        <v>74003204.669893742</v>
      </c>
      <c r="AA239" s="166">
        <v>20330964.687877394</v>
      </c>
      <c r="AB239" s="204">
        <f t="shared" si="45"/>
        <v>94334169.357771128</v>
      </c>
      <c r="AC239" s="247">
        <v>-2731351</v>
      </c>
      <c r="AD239" s="161">
        <v>32063296.597989656</v>
      </c>
      <c r="AE239" s="205">
        <f t="shared" si="46"/>
        <v>123666114.95576078</v>
      </c>
      <c r="AF239" s="166">
        <f t="shared" si="47"/>
        <v>1928.3660526393385</v>
      </c>
    </row>
    <row r="240" spans="1:32">
      <c r="A240" s="91">
        <v>746</v>
      </c>
      <c r="B240" s="86" t="s">
        <v>174</v>
      </c>
      <c r="C240" s="87">
        <v>4781</v>
      </c>
      <c r="D240" s="207">
        <v>4953318</v>
      </c>
      <c r="E240" s="325">
        <f t="shared" si="41"/>
        <v>5663892</v>
      </c>
      <c r="F240" s="299">
        <v>-103916</v>
      </c>
      <c r="G240" s="238">
        <v>-606658</v>
      </c>
      <c r="H240" s="166">
        <v>1377483</v>
      </c>
      <c r="I240" s="297">
        <v>6330802</v>
      </c>
      <c r="J240" s="326">
        <v>259971</v>
      </c>
      <c r="K240" s="528">
        <v>923550.17904456658</v>
      </c>
      <c r="L240" s="205">
        <f t="shared" si="42"/>
        <v>7514323.179044567</v>
      </c>
      <c r="M240" s="63">
        <f t="shared" si="43"/>
        <v>1571.7053292291503</v>
      </c>
      <c r="N240" s="324">
        <v>17</v>
      </c>
      <c r="O240" s="189">
        <f t="shared" si="37"/>
        <v>-13537256.223930184</v>
      </c>
      <c r="P240" s="190">
        <f t="shared" si="44"/>
        <v>-0.64305180931067174</v>
      </c>
      <c r="Q240" s="189">
        <f t="shared" si="38"/>
        <v>-2783.1931819364991</v>
      </c>
      <c r="R240" s="42"/>
      <c r="S240" s="62">
        <f t="shared" si="39"/>
        <v>-0.64617830552612698</v>
      </c>
      <c r="T240" s="62">
        <f t="shared" si="40"/>
        <v>-0.68679864783319045</v>
      </c>
      <c r="U240" s="84"/>
      <c r="V240" s="44"/>
      <c r="W240" s="91">
        <v>746</v>
      </c>
      <c r="X240" s="86" t="s">
        <v>174</v>
      </c>
      <c r="Y240" s="87">
        <v>4834</v>
      </c>
      <c r="Z240" s="203">
        <v>13171341.34918249</v>
      </c>
      <c r="AA240" s="166">
        <v>4721292.423355951</v>
      </c>
      <c r="AB240" s="204">
        <f t="shared" si="45"/>
        <v>17892633.772538442</v>
      </c>
      <c r="AC240" s="248">
        <v>210203</v>
      </c>
      <c r="AD240" s="161">
        <v>2948742.6304363091</v>
      </c>
      <c r="AE240" s="205">
        <f t="shared" si="46"/>
        <v>21051579.402974751</v>
      </c>
      <c r="AF240" s="166">
        <f t="shared" si="47"/>
        <v>4354.8985111656493</v>
      </c>
    </row>
    <row r="241" spans="1:32">
      <c r="A241" s="91">
        <v>747</v>
      </c>
      <c r="B241" s="86" t="s">
        <v>347</v>
      </c>
      <c r="C241" s="87">
        <v>1352</v>
      </c>
      <c r="D241" s="207">
        <v>1037178</v>
      </c>
      <c r="E241" s="325">
        <f t="shared" si="41"/>
        <v>224443</v>
      </c>
      <c r="F241" s="299">
        <v>447559</v>
      </c>
      <c r="G241" s="238">
        <v>365176</v>
      </c>
      <c r="H241" s="166">
        <v>467959</v>
      </c>
      <c r="I241" s="297">
        <v>1505137</v>
      </c>
      <c r="J241" s="326">
        <v>-195850</v>
      </c>
      <c r="K241" s="528">
        <v>336015.46016985865</v>
      </c>
      <c r="L241" s="205">
        <f t="shared" si="42"/>
        <v>1645302.4601698588</v>
      </c>
      <c r="M241" s="63">
        <f t="shared" si="43"/>
        <v>1216.9396894747476</v>
      </c>
      <c r="N241" s="324">
        <v>4</v>
      </c>
      <c r="O241" s="189">
        <f t="shared" si="37"/>
        <v>-4159709.6892056023</v>
      </c>
      <c r="P241" s="190">
        <f t="shared" si="44"/>
        <v>-0.71657209014681034</v>
      </c>
      <c r="Q241" s="189">
        <f t="shared" si="38"/>
        <v>-2974.404822709701</v>
      </c>
      <c r="R241" s="42"/>
      <c r="S241" s="62">
        <f t="shared" si="39"/>
        <v>-0.69348465028732842</v>
      </c>
      <c r="T241" s="62">
        <f t="shared" si="40"/>
        <v>-0.69772337574212373</v>
      </c>
      <c r="U241" s="84"/>
      <c r="V241" s="44"/>
      <c r="W241" s="91">
        <v>747</v>
      </c>
      <c r="X241" s="86" t="s">
        <v>347</v>
      </c>
      <c r="Y241" s="87">
        <v>1385</v>
      </c>
      <c r="Z241" s="203">
        <v>3405184.9148014551</v>
      </c>
      <c r="AA241" s="166">
        <v>1505293.4720425324</v>
      </c>
      <c r="AB241" s="204">
        <f t="shared" si="45"/>
        <v>4910478.3868439877</v>
      </c>
      <c r="AC241" s="247">
        <v>-217082</v>
      </c>
      <c r="AD241" s="161">
        <v>1111615.7625314728</v>
      </c>
      <c r="AE241" s="205">
        <f t="shared" si="46"/>
        <v>5805012.149375461</v>
      </c>
      <c r="AF241" s="166">
        <f t="shared" si="47"/>
        <v>4191.3445121844488</v>
      </c>
    </row>
    <row r="242" spans="1:32">
      <c r="A242" s="91">
        <v>748</v>
      </c>
      <c r="B242" s="86" t="s">
        <v>175</v>
      </c>
      <c r="C242" s="87">
        <v>5028</v>
      </c>
      <c r="D242" s="207">
        <v>3019700</v>
      </c>
      <c r="E242" s="325">
        <f t="shared" si="41"/>
        <v>4520052</v>
      </c>
      <c r="F242" s="299">
        <v>-665207</v>
      </c>
      <c r="G242" s="238">
        <v>-835145</v>
      </c>
      <c r="H242" s="166">
        <v>2699997</v>
      </c>
      <c r="I242" s="297">
        <v>5719696</v>
      </c>
      <c r="J242" s="326">
        <v>102390</v>
      </c>
      <c r="K242" s="528">
        <v>1025424.8215553551</v>
      </c>
      <c r="L242" s="205">
        <f t="shared" si="42"/>
        <v>6847510.8215553556</v>
      </c>
      <c r="M242" s="63">
        <f t="shared" si="43"/>
        <v>1361.8756606116458</v>
      </c>
      <c r="N242" s="324">
        <v>17</v>
      </c>
      <c r="O242" s="189">
        <f t="shared" si="37"/>
        <v>-13148596.087618245</v>
      </c>
      <c r="P242" s="190">
        <f t="shared" si="44"/>
        <v>-0.65755780099305594</v>
      </c>
      <c r="Q242" s="189">
        <f t="shared" si="38"/>
        <v>-2610.3346908332492</v>
      </c>
      <c r="R242" s="42"/>
      <c r="S242" s="62">
        <f t="shared" si="39"/>
        <v>-0.65789865281949833</v>
      </c>
      <c r="T242" s="62">
        <f t="shared" si="40"/>
        <v>-0.68133767328811001</v>
      </c>
      <c r="U242" s="84"/>
      <c r="V242" s="44"/>
      <c r="W242" s="91">
        <v>748</v>
      </c>
      <c r="X242" s="86" t="s">
        <v>175</v>
      </c>
      <c r="Y242" s="87">
        <v>5034</v>
      </c>
      <c r="Z242" s="203">
        <v>11888578.971637946</v>
      </c>
      <c r="AA242" s="166">
        <v>4830723.7938730558</v>
      </c>
      <c r="AB242" s="204">
        <f t="shared" si="45"/>
        <v>16719302.765511002</v>
      </c>
      <c r="AC242" s="248">
        <v>58900</v>
      </c>
      <c r="AD242" s="161">
        <v>3217904.1436625966</v>
      </c>
      <c r="AE242" s="205">
        <f t="shared" si="46"/>
        <v>19996106.9091736</v>
      </c>
      <c r="AF242" s="166">
        <f t="shared" si="47"/>
        <v>3972.210351444895</v>
      </c>
    </row>
    <row r="243" spans="1:32">
      <c r="A243" s="91">
        <v>749</v>
      </c>
      <c r="B243" s="86" t="s">
        <v>176</v>
      </c>
      <c r="C243" s="87">
        <v>21293</v>
      </c>
      <c r="D243" s="207">
        <v>5548946</v>
      </c>
      <c r="E243" s="325">
        <f t="shared" si="41"/>
        <v>10597681</v>
      </c>
      <c r="F243" s="299">
        <v>-2397156</v>
      </c>
      <c r="G243" s="238">
        <v>-2651579</v>
      </c>
      <c r="H243" s="166">
        <v>4632796</v>
      </c>
      <c r="I243" s="297">
        <v>10181741</v>
      </c>
      <c r="J243" s="326">
        <v>-2056427</v>
      </c>
      <c r="K243" s="528">
        <v>3085504.7920736158</v>
      </c>
      <c r="L243" s="205">
        <f t="shared" si="42"/>
        <v>11210818.792073615</v>
      </c>
      <c r="M243" s="63">
        <f t="shared" si="43"/>
        <v>526.50254976159374</v>
      </c>
      <c r="N243" s="324">
        <v>11</v>
      </c>
      <c r="O243" s="189">
        <f t="shared" si="37"/>
        <v>-32619101.513925351</v>
      </c>
      <c r="P243" s="190">
        <f t="shared" si="44"/>
        <v>-0.74421995947505293</v>
      </c>
      <c r="Q243" s="189">
        <f t="shared" si="38"/>
        <v>-1535.9848769947453</v>
      </c>
      <c r="R243" s="42"/>
      <c r="S243" s="62">
        <f t="shared" si="39"/>
        <v>-0.71567419865516635</v>
      </c>
      <c r="T243" s="62">
        <f t="shared" si="40"/>
        <v>-0.69337401388925812</v>
      </c>
      <c r="U243" s="84"/>
      <c r="V243" s="44"/>
      <c r="W243" s="91">
        <v>749</v>
      </c>
      <c r="X243" s="86" t="s">
        <v>176</v>
      </c>
      <c r="Y243" s="87">
        <v>21251</v>
      </c>
      <c r="Z243" s="203">
        <v>30415907.618830513</v>
      </c>
      <c r="AA243" s="166">
        <v>5394212.1516628684</v>
      </c>
      <c r="AB243" s="204">
        <f t="shared" si="45"/>
        <v>35810119.770493381</v>
      </c>
      <c r="AC243" s="247">
        <v>-2042963</v>
      </c>
      <c r="AD243" s="161">
        <v>10062763.535505589</v>
      </c>
      <c r="AE243" s="205">
        <f t="shared" si="46"/>
        <v>43829920.305998966</v>
      </c>
      <c r="AF243" s="166">
        <f t="shared" si="47"/>
        <v>2062.4874267563391</v>
      </c>
    </row>
    <row r="244" spans="1:32">
      <c r="A244" s="91">
        <v>751</v>
      </c>
      <c r="B244" s="86" t="s">
        <v>177</v>
      </c>
      <c r="C244" s="87">
        <v>2904</v>
      </c>
      <c r="D244" s="207">
        <v>1106249</v>
      </c>
      <c r="E244" s="325">
        <f t="shared" si="41"/>
        <v>1302068</v>
      </c>
      <c r="F244" s="299">
        <v>54004</v>
      </c>
      <c r="G244" s="238">
        <v>-249823</v>
      </c>
      <c r="H244" s="166">
        <v>1306770</v>
      </c>
      <c r="I244" s="297">
        <v>2413018</v>
      </c>
      <c r="J244" s="326">
        <v>260362</v>
      </c>
      <c r="K244" s="528">
        <v>521520.34733155294</v>
      </c>
      <c r="L244" s="205">
        <f t="shared" si="42"/>
        <v>3194900.3473315528</v>
      </c>
      <c r="M244" s="63">
        <f t="shared" si="43"/>
        <v>1100.1722959130691</v>
      </c>
      <c r="N244" s="324">
        <v>19</v>
      </c>
      <c r="O244" s="189">
        <f t="shared" si="37"/>
        <v>-6805205.1216796795</v>
      </c>
      <c r="P244" s="190">
        <f t="shared" si="44"/>
        <v>-0.6805133348611121</v>
      </c>
      <c r="Q244" s="189">
        <f t="shared" si="38"/>
        <v>-2289.693964768705</v>
      </c>
      <c r="R244" s="42"/>
      <c r="S244" s="62">
        <f t="shared" si="39"/>
        <v>-0.69930876914939977</v>
      </c>
      <c r="T244" s="62">
        <f t="shared" si="40"/>
        <v>-0.70215981618564971</v>
      </c>
      <c r="U244" s="84"/>
      <c r="V244" s="44"/>
      <c r="W244" s="91">
        <v>751</v>
      </c>
      <c r="X244" s="86" t="s">
        <v>177</v>
      </c>
      <c r="Y244" s="87">
        <v>2950</v>
      </c>
      <c r="Z244" s="203">
        <v>6363937.5669066943</v>
      </c>
      <c r="AA244" s="166">
        <v>1660965.564368584</v>
      </c>
      <c r="AB244" s="204">
        <f t="shared" si="45"/>
        <v>8024903.1312752785</v>
      </c>
      <c r="AC244" s="248">
        <v>224195</v>
      </c>
      <c r="AD244" s="161">
        <v>1751007.3377359547</v>
      </c>
      <c r="AE244" s="205">
        <f t="shared" si="46"/>
        <v>10000105.469011232</v>
      </c>
      <c r="AF244" s="166">
        <f t="shared" si="47"/>
        <v>3389.8662606817738</v>
      </c>
    </row>
    <row r="245" spans="1:32">
      <c r="A245" s="91">
        <v>753</v>
      </c>
      <c r="B245" s="86" t="s">
        <v>348</v>
      </c>
      <c r="C245" s="87">
        <v>22190</v>
      </c>
      <c r="D245" s="207">
        <v>22242258</v>
      </c>
      <c r="E245" s="325">
        <f t="shared" si="41"/>
        <v>13567639</v>
      </c>
      <c r="F245" s="299">
        <v>5432033</v>
      </c>
      <c r="G245" s="238">
        <v>3242586</v>
      </c>
      <c r="H245" s="166">
        <v>-640179</v>
      </c>
      <c r="I245" s="297">
        <v>21602079</v>
      </c>
      <c r="J245" s="326">
        <v>-2128985</v>
      </c>
      <c r="K245" s="528">
        <v>2530377.8872347632</v>
      </c>
      <c r="L245" s="205">
        <f t="shared" si="42"/>
        <v>22003471.887234762</v>
      </c>
      <c r="M245" s="63">
        <f t="shared" si="43"/>
        <v>991.59404629268874</v>
      </c>
      <c r="N245" s="324">
        <v>1</v>
      </c>
      <c r="O245" s="189">
        <f t="shared" si="37"/>
        <v>2728470.9484217614</v>
      </c>
      <c r="P245" s="190">
        <f t="shared" si="44"/>
        <v>0.14155490612338134</v>
      </c>
      <c r="Q245" s="189">
        <f t="shared" si="38"/>
        <v>102.81270545195457</v>
      </c>
      <c r="R245" s="42"/>
      <c r="S245" s="62">
        <f t="shared" si="39"/>
        <v>0.62370971169899803</v>
      </c>
      <c r="T245" s="62">
        <f t="shared" si="40"/>
        <v>-0.68602399079256138</v>
      </c>
      <c r="U245" s="84"/>
      <c r="V245" s="44"/>
      <c r="W245" s="91">
        <v>753</v>
      </c>
      <c r="X245" s="86" t="s">
        <v>348</v>
      </c>
      <c r="Y245" s="87">
        <v>21687</v>
      </c>
      <c r="Z245" s="203">
        <v>19556089.785202891</v>
      </c>
      <c r="AA245" s="166">
        <v>-6251938.8988992833</v>
      </c>
      <c r="AB245" s="204">
        <f t="shared" si="45"/>
        <v>13304150.886303607</v>
      </c>
      <c r="AC245" s="247">
        <v>-2088294</v>
      </c>
      <c r="AD245" s="161">
        <v>8059144.0525093926</v>
      </c>
      <c r="AE245" s="205">
        <f t="shared" si="46"/>
        <v>19275000.938813001</v>
      </c>
      <c r="AF245" s="166">
        <f t="shared" si="47"/>
        <v>888.78134084073417</v>
      </c>
    </row>
    <row r="246" spans="1:32">
      <c r="A246" s="91">
        <v>755</v>
      </c>
      <c r="B246" s="86" t="s">
        <v>349</v>
      </c>
      <c r="C246" s="87">
        <v>6198</v>
      </c>
      <c r="D246" s="207">
        <v>4810696</v>
      </c>
      <c r="E246" s="325">
        <f t="shared" si="41"/>
        <v>3509419</v>
      </c>
      <c r="F246" s="299">
        <v>464360</v>
      </c>
      <c r="G246" s="238">
        <v>836917</v>
      </c>
      <c r="H246" s="166">
        <v>126925</v>
      </c>
      <c r="I246" s="297">
        <v>4937622</v>
      </c>
      <c r="J246" s="326">
        <v>-1604093</v>
      </c>
      <c r="K246" s="528">
        <v>912800.49977479712</v>
      </c>
      <c r="L246" s="205">
        <f t="shared" si="42"/>
        <v>4246329.4997747969</v>
      </c>
      <c r="M246" s="63">
        <f t="shared" si="43"/>
        <v>685.11285895043511</v>
      </c>
      <c r="N246" s="324">
        <v>1</v>
      </c>
      <c r="O246" s="189">
        <f t="shared" si="37"/>
        <v>-2351960.7991674189</v>
      </c>
      <c r="P246" s="190">
        <f t="shared" si="44"/>
        <v>-0.35645003366166933</v>
      </c>
      <c r="Q246" s="189">
        <f t="shared" si="38"/>
        <v>-387.95435505870705</v>
      </c>
      <c r="R246" s="42"/>
      <c r="S246" s="62">
        <f t="shared" si="39"/>
        <v>-3.5747604420799495E-2</v>
      </c>
      <c r="T246" s="62">
        <f t="shared" si="40"/>
        <v>-0.69600275927507171</v>
      </c>
      <c r="U246" s="84"/>
      <c r="V246" s="44"/>
      <c r="W246" s="91">
        <v>755</v>
      </c>
      <c r="X246" s="86" t="s">
        <v>349</v>
      </c>
      <c r="Y246" s="87">
        <v>6149</v>
      </c>
      <c r="Z246" s="203">
        <v>5640310.8883594405</v>
      </c>
      <c r="AA246" s="166">
        <v>-519637.06619682832</v>
      </c>
      <c r="AB246" s="204">
        <f t="shared" si="45"/>
        <v>5120673.8221626123</v>
      </c>
      <c r="AC246" s="248">
        <v>-1525044</v>
      </c>
      <c r="AD246" s="161">
        <v>3002660.4767796029</v>
      </c>
      <c r="AE246" s="205">
        <f t="shared" si="46"/>
        <v>6598290.2989422157</v>
      </c>
      <c r="AF246" s="166">
        <f t="shared" si="47"/>
        <v>1073.0672140091422</v>
      </c>
    </row>
    <row r="247" spans="1:32">
      <c r="A247" s="91">
        <v>758</v>
      </c>
      <c r="B247" s="86" t="s">
        <v>178</v>
      </c>
      <c r="C247" s="87">
        <v>8187</v>
      </c>
      <c r="D247" s="207">
        <v>2020691</v>
      </c>
      <c r="E247" s="325">
        <f t="shared" si="41"/>
        <v>7588017</v>
      </c>
      <c r="F247" s="299">
        <v>-3690454</v>
      </c>
      <c r="G247" s="238">
        <v>-1876872</v>
      </c>
      <c r="H247" s="166">
        <v>-104264</v>
      </c>
      <c r="I247" s="297">
        <v>1916427</v>
      </c>
      <c r="J247" s="326">
        <v>-970894</v>
      </c>
      <c r="K247" s="528">
        <v>1522016.359015387</v>
      </c>
      <c r="L247" s="205">
        <f t="shared" si="42"/>
        <v>2467549.359015387</v>
      </c>
      <c r="M247" s="63">
        <f t="shared" si="43"/>
        <v>301.39848039762882</v>
      </c>
      <c r="N247" s="324">
        <v>19</v>
      </c>
      <c r="O247" s="189">
        <f t="shared" si="37"/>
        <v>-24815915.252293717</v>
      </c>
      <c r="P247" s="190">
        <f t="shared" si="44"/>
        <v>-0.90955879708940712</v>
      </c>
      <c r="Q247" s="189">
        <f t="shared" si="38"/>
        <v>-2999.2868101067393</v>
      </c>
      <c r="R247" s="42"/>
      <c r="S247" s="62">
        <f t="shared" si="39"/>
        <v>-0.91796678242111152</v>
      </c>
      <c r="T247" s="62">
        <f t="shared" si="40"/>
        <v>-0.69616806845677592</v>
      </c>
      <c r="U247" s="84"/>
      <c r="V247" s="44"/>
      <c r="W247" s="91">
        <v>758</v>
      </c>
      <c r="X247" s="86" t="s">
        <v>178</v>
      </c>
      <c r="Y247" s="87">
        <v>8266</v>
      </c>
      <c r="Z247" s="203">
        <v>22522987.488908567</v>
      </c>
      <c r="AA247" s="166">
        <v>838609.88055993733</v>
      </c>
      <c r="AB247" s="204">
        <f t="shared" si="45"/>
        <v>23361597.369468503</v>
      </c>
      <c r="AC247" s="247">
        <v>-1087535</v>
      </c>
      <c r="AD247" s="161">
        <v>5009402.2418406028</v>
      </c>
      <c r="AE247" s="205">
        <f t="shared" si="46"/>
        <v>27283464.611309104</v>
      </c>
      <c r="AF247" s="166">
        <f t="shared" si="47"/>
        <v>3300.6852905043679</v>
      </c>
    </row>
    <row r="248" spans="1:32">
      <c r="A248" s="91">
        <v>759</v>
      </c>
      <c r="B248" s="86" t="s">
        <v>179</v>
      </c>
      <c r="C248" s="87">
        <v>1997</v>
      </c>
      <c r="D248" s="207">
        <v>1217115</v>
      </c>
      <c r="E248" s="325">
        <f t="shared" si="41"/>
        <v>929842</v>
      </c>
      <c r="F248" s="299">
        <v>296685</v>
      </c>
      <c r="G248" s="238">
        <v>-9412</v>
      </c>
      <c r="H248" s="166">
        <v>935857</v>
      </c>
      <c r="I248" s="297">
        <v>2152971</v>
      </c>
      <c r="J248" s="326">
        <v>-534188</v>
      </c>
      <c r="K248" s="528">
        <v>487637.29880807875</v>
      </c>
      <c r="L248" s="205">
        <f t="shared" si="42"/>
        <v>2106420.2988080787</v>
      </c>
      <c r="M248" s="63">
        <f t="shared" si="43"/>
        <v>1054.7923379109056</v>
      </c>
      <c r="N248" s="324">
        <v>14</v>
      </c>
      <c r="O248" s="189">
        <f t="shared" si="37"/>
        <v>-6438901.6162212715</v>
      </c>
      <c r="P248" s="190">
        <f t="shared" si="44"/>
        <v>-0.75350018176572764</v>
      </c>
      <c r="Q248" s="189">
        <f t="shared" si="38"/>
        <v>-3202.9664637977889</v>
      </c>
      <c r="R248" s="42"/>
      <c r="S248" s="62">
        <f t="shared" si="39"/>
        <v>-0.71389911053290289</v>
      </c>
      <c r="T248" s="62">
        <f t="shared" si="40"/>
        <v>-0.68488294810836026</v>
      </c>
      <c r="U248" s="84"/>
      <c r="V248" s="44"/>
      <c r="W248" s="91">
        <v>759</v>
      </c>
      <c r="X248" s="86" t="s">
        <v>179</v>
      </c>
      <c r="Y248" s="87">
        <v>2007</v>
      </c>
      <c r="Z248" s="203">
        <v>5127383.6743488051</v>
      </c>
      <c r="AA248" s="166">
        <v>2397832.356996675</v>
      </c>
      <c r="AB248" s="204">
        <f t="shared" si="45"/>
        <v>7525216.0313454801</v>
      </c>
      <c r="AC248" s="248">
        <v>-527374</v>
      </c>
      <c r="AD248" s="161">
        <v>1547479.8836838698</v>
      </c>
      <c r="AE248" s="205">
        <f t="shared" si="46"/>
        <v>8545321.9150293507</v>
      </c>
      <c r="AF248" s="166">
        <f t="shared" si="47"/>
        <v>4257.7588017086946</v>
      </c>
    </row>
    <row r="249" spans="1:32">
      <c r="A249" s="91">
        <v>761</v>
      </c>
      <c r="B249" s="86" t="s">
        <v>180</v>
      </c>
      <c r="C249" s="87">
        <v>8563</v>
      </c>
      <c r="D249" s="207">
        <v>4420463</v>
      </c>
      <c r="E249" s="325">
        <f t="shared" si="41"/>
        <v>676584</v>
      </c>
      <c r="F249" s="299">
        <v>2210648</v>
      </c>
      <c r="G249" s="238">
        <v>1533231</v>
      </c>
      <c r="H249" s="166">
        <v>4177982</v>
      </c>
      <c r="I249" s="297">
        <v>8598445</v>
      </c>
      <c r="J249" s="326">
        <v>239673</v>
      </c>
      <c r="K249" s="528">
        <v>1840449.4381827025</v>
      </c>
      <c r="L249" s="205">
        <f t="shared" si="42"/>
        <v>10678567.438182702</v>
      </c>
      <c r="M249" s="63">
        <f t="shared" si="43"/>
        <v>1247.05914261155</v>
      </c>
      <c r="N249" s="324">
        <v>2</v>
      </c>
      <c r="O249" s="189">
        <f t="shared" si="37"/>
        <v>-19431523.140052892</v>
      </c>
      <c r="P249" s="190">
        <f t="shared" si="44"/>
        <v>-0.64534920908203885</v>
      </c>
      <c r="Q249" s="189">
        <f t="shared" si="38"/>
        <v>-2235.4866101337193</v>
      </c>
      <c r="R249" s="42"/>
      <c r="S249" s="62">
        <f t="shared" si="39"/>
        <v>-0.64325795346712089</v>
      </c>
      <c r="T249" s="62">
        <f t="shared" si="40"/>
        <v>-0.6892571389024984</v>
      </c>
      <c r="U249" s="84"/>
      <c r="V249" s="44"/>
      <c r="W249" s="91">
        <v>761</v>
      </c>
      <c r="X249" s="86" t="s">
        <v>180</v>
      </c>
      <c r="Y249" s="87">
        <v>8646</v>
      </c>
      <c r="Z249" s="203">
        <v>17275065.927778494</v>
      </c>
      <c r="AA249" s="166">
        <v>6827629.79751366</v>
      </c>
      <c r="AB249" s="204">
        <f t="shared" si="45"/>
        <v>24102695.725292154</v>
      </c>
      <c r="AC249" s="247">
        <v>84654</v>
      </c>
      <c r="AD249" s="161">
        <v>5922740.8529434418</v>
      </c>
      <c r="AE249" s="205">
        <f t="shared" si="46"/>
        <v>30110090.578235596</v>
      </c>
      <c r="AF249" s="166">
        <f t="shared" si="47"/>
        <v>3482.5457527452691</v>
      </c>
    </row>
    <row r="250" spans="1:32">
      <c r="A250" s="91">
        <v>762</v>
      </c>
      <c r="B250" s="86" t="s">
        <v>181</v>
      </c>
      <c r="C250" s="87">
        <v>3777</v>
      </c>
      <c r="D250" s="207">
        <v>3168341</v>
      </c>
      <c r="E250" s="325">
        <f t="shared" si="41"/>
        <v>1055637</v>
      </c>
      <c r="F250" s="299">
        <v>1321671</v>
      </c>
      <c r="G250" s="238">
        <v>791033</v>
      </c>
      <c r="H250" s="166">
        <v>404542</v>
      </c>
      <c r="I250" s="297">
        <v>3572883</v>
      </c>
      <c r="J250" s="326">
        <v>-90670</v>
      </c>
      <c r="K250" s="528">
        <v>890771.17347844259</v>
      </c>
      <c r="L250" s="205">
        <f t="shared" si="42"/>
        <v>4372984.1734784422</v>
      </c>
      <c r="M250" s="63">
        <f t="shared" si="43"/>
        <v>1157.7930033037971</v>
      </c>
      <c r="N250" s="324">
        <v>11</v>
      </c>
      <c r="O250" s="189">
        <f t="shared" si="37"/>
        <v>-11844536.186201692</v>
      </c>
      <c r="P250" s="190">
        <f t="shared" si="44"/>
        <v>-0.73035432812832968</v>
      </c>
      <c r="Q250" s="189">
        <f t="shared" si="38"/>
        <v>-3064.4200557121194</v>
      </c>
      <c r="R250" s="42"/>
      <c r="S250" s="62">
        <f t="shared" si="39"/>
        <v>-0.73662299319239499</v>
      </c>
      <c r="T250" s="62">
        <f t="shared" si="40"/>
        <v>-0.68454006858886896</v>
      </c>
      <c r="U250" s="84"/>
      <c r="V250" s="44"/>
      <c r="W250" s="91">
        <v>762</v>
      </c>
      <c r="X250" s="86" t="s">
        <v>181</v>
      </c>
      <c r="Y250" s="87">
        <v>3841</v>
      </c>
      <c r="Z250" s="203">
        <v>11149817.534392036</v>
      </c>
      <c r="AA250" s="166">
        <v>2415842.7459298712</v>
      </c>
      <c r="AB250" s="204">
        <f t="shared" si="45"/>
        <v>13565660.280321907</v>
      </c>
      <c r="AC250" s="248">
        <v>-171862</v>
      </c>
      <c r="AD250" s="161">
        <v>2823722.0793582271</v>
      </c>
      <c r="AE250" s="205">
        <f t="shared" si="46"/>
        <v>16217520.359680135</v>
      </c>
      <c r="AF250" s="166">
        <f t="shared" si="47"/>
        <v>4222.2130590159168</v>
      </c>
    </row>
    <row r="251" spans="1:32">
      <c r="A251" s="91">
        <v>765</v>
      </c>
      <c r="B251" s="86" t="s">
        <v>182</v>
      </c>
      <c r="C251" s="87">
        <v>10348</v>
      </c>
      <c r="D251" s="207">
        <v>1024359</v>
      </c>
      <c r="E251" s="325">
        <f t="shared" si="41"/>
        <v>3974038</v>
      </c>
      <c r="F251" s="299">
        <v>-2184411</v>
      </c>
      <c r="G251" s="238">
        <v>-765268</v>
      </c>
      <c r="H251" s="166">
        <v>1431520</v>
      </c>
      <c r="I251" s="297">
        <v>2455879</v>
      </c>
      <c r="J251" s="326">
        <v>589416</v>
      </c>
      <c r="K251" s="528">
        <v>1887722.8527956752</v>
      </c>
      <c r="L251" s="205">
        <f t="shared" si="42"/>
        <v>4933017.8527956754</v>
      </c>
      <c r="M251" s="63">
        <f t="shared" si="43"/>
        <v>476.71220069536872</v>
      </c>
      <c r="N251" s="324">
        <v>18</v>
      </c>
      <c r="O251" s="189">
        <f t="shared" si="37"/>
        <v>-25033816.140626851</v>
      </c>
      <c r="P251" s="190">
        <f t="shared" si="44"/>
        <v>-0.83538408315411528</v>
      </c>
      <c r="Q251" s="189">
        <f t="shared" si="38"/>
        <v>-2432.4067191592599</v>
      </c>
      <c r="R251" s="42"/>
      <c r="S251" s="62">
        <f t="shared" si="39"/>
        <v>-0.89401821917456448</v>
      </c>
      <c r="T251" s="62">
        <f t="shared" si="40"/>
        <v>-0.69647509445648736</v>
      </c>
      <c r="U251" s="84"/>
      <c r="V251" s="44"/>
      <c r="W251" s="91">
        <v>765</v>
      </c>
      <c r="X251" s="86" t="s">
        <v>182</v>
      </c>
      <c r="Y251" s="87">
        <v>10301</v>
      </c>
      <c r="Z251" s="203">
        <v>18622116.434563495</v>
      </c>
      <c r="AA251" s="166">
        <v>4550536.2692547292</v>
      </c>
      <c r="AB251" s="204">
        <f t="shared" si="45"/>
        <v>23172652.703818224</v>
      </c>
      <c r="AC251" s="247">
        <v>574847</v>
      </c>
      <c r="AD251" s="161">
        <v>6219334.2896043025</v>
      </c>
      <c r="AE251" s="205">
        <f t="shared" si="46"/>
        <v>29966833.993422527</v>
      </c>
      <c r="AF251" s="166">
        <f t="shared" si="47"/>
        <v>2909.1189198546285</v>
      </c>
    </row>
    <row r="252" spans="1:32">
      <c r="A252" s="91">
        <v>768</v>
      </c>
      <c r="B252" s="86" t="s">
        <v>183</v>
      </c>
      <c r="C252" s="87">
        <v>2430</v>
      </c>
      <c r="D252" s="207">
        <v>1264800</v>
      </c>
      <c r="E252" s="325">
        <f t="shared" si="41"/>
        <v>633129</v>
      </c>
      <c r="F252" s="299">
        <v>145426</v>
      </c>
      <c r="G252" s="238">
        <v>486245</v>
      </c>
      <c r="H252" s="166">
        <v>358341</v>
      </c>
      <c r="I252" s="297">
        <v>1623141</v>
      </c>
      <c r="J252" s="326">
        <v>303659</v>
      </c>
      <c r="K252" s="528">
        <v>569415.54148617212</v>
      </c>
      <c r="L252" s="205">
        <f t="shared" si="42"/>
        <v>2496215.541486172</v>
      </c>
      <c r="M252" s="63">
        <f t="shared" si="43"/>
        <v>1027.2491940272312</v>
      </c>
      <c r="N252" s="324">
        <v>10</v>
      </c>
      <c r="O252" s="189">
        <f t="shared" si="37"/>
        <v>-8777437.9502399098</v>
      </c>
      <c r="P252" s="190">
        <f t="shared" si="44"/>
        <v>-0.77857971745200572</v>
      </c>
      <c r="Q252" s="189">
        <f t="shared" si="38"/>
        <v>-3514.9157905521733</v>
      </c>
      <c r="R252" s="42"/>
      <c r="S252" s="62">
        <f t="shared" si="39"/>
        <v>-0.82265044832937484</v>
      </c>
      <c r="T252" s="62">
        <f t="shared" si="40"/>
        <v>-0.69699589801321404</v>
      </c>
      <c r="U252" s="84"/>
      <c r="V252" s="44"/>
      <c r="W252" s="91">
        <v>768</v>
      </c>
      <c r="X252" s="86" t="s">
        <v>183</v>
      </c>
      <c r="Y252" s="87">
        <v>2482</v>
      </c>
      <c r="Z252" s="203">
        <v>7327831.5615762807</v>
      </c>
      <c r="AA252" s="166">
        <v>1824382.1582221701</v>
      </c>
      <c r="AB252" s="204">
        <f t="shared" si="45"/>
        <v>9152213.7197984513</v>
      </c>
      <c r="AC252" s="248">
        <v>242206</v>
      </c>
      <c r="AD252" s="161">
        <v>1879233.7719276301</v>
      </c>
      <c r="AE252" s="205">
        <f t="shared" si="46"/>
        <v>11273653.491726082</v>
      </c>
      <c r="AF252" s="166">
        <f t="shared" si="47"/>
        <v>4542.1649845794045</v>
      </c>
    </row>
    <row r="253" spans="1:32">
      <c r="A253" s="91">
        <v>777</v>
      </c>
      <c r="B253" s="86" t="s">
        <v>184</v>
      </c>
      <c r="C253" s="87">
        <v>7508</v>
      </c>
      <c r="D253" s="207">
        <v>3457846</v>
      </c>
      <c r="E253" s="325">
        <f t="shared" si="41"/>
        <v>3073997</v>
      </c>
      <c r="F253" s="299">
        <v>-72004</v>
      </c>
      <c r="G253" s="238">
        <v>455853</v>
      </c>
      <c r="H253" s="166">
        <v>2542504</v>
      </c>
      <c r="I253" s="297">
        <v>6000349</v>
      </c>
      <c r="J253" s="326">
        <v>82592</v>
      </c>
      <c r="K253" s="528">
        <v>1559568.3935236621</v>
      </c>
      <c r="L253" s="205">
        <f t="shared" si="42"/>
        <v>7642509.3935236624</v>
      </c>
      <c r="M253" s="63">
        <f t="shared" si="43"/>
        <v>1017.9154759621287</v>
      </c>
      <c r="N253" s="324">
        <v>18</v>
      </c>
      <c r="O253" s="189">
        <f t="shared" si="37"/>
        <v>-27703872.306113042</v>
      </c>
      <c r="P253" s="190">
        <f t="shared" si="44"/>
        <v>-0.78378241205938726</v>
      </c>
      <c r="Q253" s="189">
        <f t="shared" si="38"/>
        <v>-3636.5988379220835</v>
      </c>
      <c r="R253" s="42"/>
      <c r="S253" s="62">
        <f t="shared" si="39"/>
        <v>-0.80404957036683522</v>
      </c>
      <c r="T253" s="62">
        <f t="shared" si="40"/>
        <v>-0.69559755134659385</v>
      </c>
      <c r="U253" s="84"/>
      <c r="V253" s="44"/>
      <c r="W253" s="91">
        <v>777</v>
      </c>
      <c r="X253" s="86" t="s">
        <v>184</v>
      </c>
      <c r="Y253" s="87">
        <v>7594</v>
      </c>
      <c r="Z253" s="203">
        <v>24600293.486886088</v>
      </c>
      <c r="AA253" s="166">
        <v>6021476.5762525583</v>
      </c>
      <c r="AB253" s="204">
        <f t="shared" si="45"/>
        <v>30621770.063138645</v>
      </c>
      <c r="AC253" s="247">
        <v>-398765</v>
      </c>
      <c r="AD253" s="161">
        <v>5123376.6364980619</v>
      </c>
      <c r="AE253" s="205">
        <f t="shared" si="46"/>
        <v>35346381.699636705</v>
      </c>
      <c r="AF253" s="166">
        <f t="shared" si="47"/>
        <v>4654.5143138842122</v>
      </c>
    </row>
    <row r="254" spans="1:32">
      <c r="A254" s="91">
        <v>778</v>
      </c>
      <c r="B254" s="86" t="s">
        <v>185</v>
      </c>
      <c r="C254" s="87">
        <v>6891</v>
      </c>
      <c r="D254" s="207">
        <v>523172</v>
      </c>
      <c r="E254" s="325">
        <f t="shared" si="41"/>
        <v>318458</v>
      </c>
      <c r="F254" s="299">
        <v>204566</v>
      </c>
      <c r="G254" s="238">
        <v>148</v>
      </c>
      <c r="H254" s="166">
        <v>3044071</v>
      </c>
      <c r="I254" s="297">
        <v>3567243</v>
      </c>
      <c r="J254" s="326">
        <v>92402</v>
      </c>
      <c r="K254" s="528">
        <v>1365028.5224604667</v>
      </c>
      <c r="L254" s="205">
        <f t="shared" si="42"/>
        <v>5024673.5224604663</v>
      </c>
      <c r="M254" s="63">
        <f t="shared" si="43"/>
        <v>729.16463829059148</v>
      </c>
      <c r="N254" s="324">
        <v>11</v>
      </c>
      <c r="O254" s="189">
        <f t="shared" si="37"/>
        <v>-22422626.41262611</v>
      </c>
      <c r="P254" s="190">
        <f t="shared" si="44"/>
        <v>-0.81693377729889938</v>
      </c>
      <c r="Q254" s="189">
        <f t="shared" si="38"/>
        <v>-3230.9132631791208</v>
      </c>
      <c r="R254" s="42"/>
      <c r="S254" s="62">
        <f t="shared" si="39"/>
        <v>-0.84579984726962565</v>
      </c>
      <c r="T254" s="62">
        <f t="shared" si="40"/>
        <v>-0.69407788703792628</v>
      </c>
      <c r="U254" s="84"/>
      <c r="V254" s="44"/>
      <c r="W254" s="91">
        <v>778</v>
      </c>
      <c r="X254" s="86" t="s">
        <v>185</v>
      </c>
      <c r="Y254" s="87">
        <v>6931</v>
      </c>
      <c r="Z254" s="203">
        <v>17513430.043342359</v>
      </c>
      <c r="AA254" s="166">
        <v>5620418.6386202294</v>
      </c>
      <c r="AB254" s="204">
        <f t="shared" si="45"/>
        <v>23133848.681962587</v>
      </c>
      <c r="AC254" s="248">
        <v>-148562</v>
      </c>
      <c r="AD254" s="161">
        <v>4462013.2531239875</v>
      </c>
      <c r="AE254" s="205">
        <f t="shared" si="46"/>
        <v>27447299.935086574</v>
      </c>
      <c r="AF254" s="166">
        <f t="shared" si="47"/>
        <v>3960.0779014697123</v>
      </c>
    </row>
    <row r="255" spans="1:32">
      <c r="A255" s="91">
        <v>781</v>
      </c>
      <c r="B255" s="86" t="s">
        <v>186</v>
      </c>
      <c r="C255" s="87">
        <v>3584</v>
      </c>
      <c r="D255" s="207">
        <v>2634151</v>
      </c>
      <c r="E255" s="325">
        <f t="shared" si="41"/>
        <v>-627540</v>
      </c>
      <c r="F255" s="299">
        <v>1672898</v>
      </c>
      <c r="G255" s="238">
        <v>1588793</v>
      </c>
      <c r="H255" s="166">
        <v>542259</v>
      </c>
      <c r="I255" s="297">
        <v>3176410</v>
      </c>
      <c r="J255" s="326">
        <v>-412507</v>
      </c>
      <c r="K255" s="528">
        <v>805419.18893994577</v>
      </c>
      <c r="L255" s="205">
        <f t="shared" si="42"/>
        <v>3569322.1889399458</v>
      </c>
      <c r="M255" s="63">
        <f t="shared" si="43"/>
        <v>995.90462861047592</v>
      </c>
      <c r="N255" s="324">
        <v>7</v>
      </c>
      <c r="O255" s="189">
        <f t="shared" si="37"/>
        <v>-11859650.468626404</v>
      </c>
      <c r="P255" s="190">
        <f t="shared" si="44"/>
        <v>-0.76866105941346952</v>
      </c>
      <c r="Q255" s="189">
        <f t="shared" si="38"/>
        <v>-3253.3304739966161</v>
      </c>
      <c r="R255" s="42"/>
      <c r="S255" s="62">
        <f t="shared" si="39"/>
        <v>-0.7588005985312849</v>
      </c>
      <c r="T255" s="62">
        <f t="shared" si="40"/>
        <v>-0.69368501798898674</v>
      </c>
      <c r="U255" s="84"/>
      <c r="V255" s="44"/>
      <c r="W255" s="91">
        <v>781</v>
      </c>
      <c r="X255" s="86" t="s">
        <v>186</v>
      </c>
      <c r="Y255" s="87">
        <v>3631</v>
      </c>
      <c r="Z255" s="203">
        <v>10402709.461151809</v>
      </c>
      <c r="AA255" s="166">
        <v>2766518.9061582075</v>
      </c>
      <c r="AB255" s="204">
        <f t="shared" si="45"/>
        <v>13169228.367310015</v>
      </c>
      <c r="AC255" s="247">
        <v>-369638</v>
      </c>
      <c r="AD255" s="161">
        <v>2629382.290256334</v>
      </c>
      <c r="AE255" s="205">
        <f t="shared" si="46"/>
        <v>15428972.65756635</v>
      </c>
      <c r="AF255" s="166">
        <f t="shared" si="47"/>
        <v>4249.2351026070919</v>
      </c>
    </row>
    <row r="256" spans="1:32">
      <c r="A256" s="91">
        <v>783</v>
      </c>
      <c r="B256" s="86" t="s">
        <v>187</v>
      </c>
      <c r="C256" s="87">
        <v>6588</v>
      </c>
      <c r="D256" s="207">
        <v>1009968</v>
      </c>
      <c r="E256" s="325">
        <f t="shared" si="41"/>
        <v>222469</v>
      </c>
      <c r="F256" s="299">
        <v>482606</v>
      </c>
      <c r="G256" s="238">
        <v>304893</v>
      </c>
      <c r="H256" s="166">
        <v>1733538</v>
      </c>
      <c r="I256" s="297">
        <v>2743506</v>
      </c>
      <c r="J256" s="326">
        <v>-418397</v>
      </c>
      <c r="K256" s="528">
        <v>1263911.4918444799</v>
      </c>
      <c r="L256" s="205">
        <f t="shared" si="42"/>
        <v>3589020.4918444799</v>
      </c>
      <c r="M256" s="63">
        <f t="shared" si="43"/>
        <v>544.78149542265942</v>
      </c>
      <c r="N256" s="324">
        <v>4</v>
      </c>
      <c r="O256" s="189">
        <f t="shared" si="37"/>
        <v>-12565820.425288159</v>
      </c>
      <c r="P256" s="190">
        <f t="shared" si="44"/>
        <v>-0.77783622195634083</v>
      </c>
      <c r="Q256" s="189">
        <f t="shared" si="38"/>
        <v>-1885.9800027917011</v>
      </c>
      <c r="R256" s="42"/>
      <c r="S256" s="62">
        <f t="shared" si="39"/>
        <v>-0.77930063887649981</v>
      </c>
      <c r="T256" s="62">
        <f t="shared" si="40"/>
        <v>-0.69194627537078424</v>
      </c>
      <c r="U256" s="84"/>
      <c r="V256" s="44"/>
      <c r="W256" s="91">
        <v>783</v>
      </c>
      <c r="X256" s="86" t="s">
        <v>187</v>
      </c>
      <c r="Y256" s="87">
        <v>6646</v>
      </c>
      <c r="Z256" s="203">
        <v>10006517.226093465</v>
      </c>
      <c r="AA256" s="166">
        <v>2424447.6214430551</v>
      </c>
      <c r="AB256" s="204">
        <f t="shared" si="45"/>
        <v>12430964.847536521</v>
      </c>
      <c r="AC256" s="248">
        <v>-379017</v>
      </c>
      <c r="AD256" s="161">
        <v>4102893.0695961164</v>
      </c>
      <c r="AE256" s="205">
        <f t="shared" si="46"/>
        <v>16154840.917132638</v>
      </c>
      <c r="AF256" s="166">
        <f t="shared" si="47"/>
        <v>2430.7614982143605</v>
      </c>
    </row>
    <row r="257" spans="1:32">
      <c r="A257" s="91">
        <v>785</v>
      </c>
      <c r="B257" s="86" t="s">
        <v>188</v>
      </c>
      <c r="C257" s="87">
        <v>2673</v>
      </c>
      <c r="D257" s="207">
        <v>3319357</v>
      </c>
      <c r="E257" s="325">
        <f t="shared" si="41"/>
        <v>1326637</v>
      </c>
      <c r="F257" s="299">
        <v>1122290</v>
      </c>
      <c r="G257" s="237">
        <v>870430</v>
      </c>
      <c r="H257" s="166">
        <v>1147280</v>
      </c>
      <c r="I257" s="297">
        <v>4466637</v>
      </c>
      <c r="J257" s="326">
        <v>189159</v>
      </c>
      <c r="K257" s="528">
        <v>638365.88914082851</v>
      </c>
      <c r="L257" s="205">
        <f t="shared" si="42"/>
        <v>5294161.8891408285</v>
      </c>
      <c r="M257" s="63">
        <f t="shared" si="43"/>
        <v>1980.6067673553418</v>
      </c>
      <c r="N257" s="324">
        <v>17</v>
      </c>
      <c r="O257" s="189">
        <f t="shared" si="37"/>
        <v>-9921523.1880795434</v>
      </c>
      <c r="P257" s="190">
        <f t="shared" si="44"/>
        <v>-0.65205892062876636</v>
      </c>
      <c r="Q257" s="189">
        <f t="shared" si="38"/>
        <v>-3578.6497460609426</v>
      </c>
      <c r="R257" s="42"/>
      <c r="S257" s="62">
        <f t="shared" si="39"/>
        <v>-0.66256782014011484</v>
      </c>
      <c r="T257" s="62">
        <f t="shared" si="40"/>
        <v>-0.67195965327469098</v>
      </c>
      <c r="U257" s="84"/>
      <c r="V257" s="44"/>
      <c r="W257" s="91">
        <v>785</v>
      </c>
      <c r="X257" s="86" t="s">
        <v>188</v>
      </c>
      <c r="Y257" s="87">
        <v>2737</v>
      </c>
      <c r="Z257" s="203">
        <v>10575183.847116223</v>
      </c>
      <c r="AA257" s="166">
        <v>2661956.1371458564</v>
      </c>
      <c r="AB257" s="204">
        <f t="shared" si="45"/>
        <v>13237139.984262079</v>
      </c>
      <c r="AC257" s="247">
        <v>32547</v>
      </c>
      <c r="AD257" s="161">
        <v>1945998.0929582927</v>
      </c>
      <c r="AE257" s="205">
        <f t="shared" si="46"/>
        <v>15215685.077220371</v>
      </c>
      <c r="AF257" s="166">
        <f t="shared" si="47"/>
        <v>5559.2565134162842</v>
      </c>
    </row>
    <row r="258" spans="1:32">
      <c r="A258" s="91">
        <v>790</v>
      </c>
      <c r="B258" s="86" t="s">
        <v>189</v>
      </c>
      <c r="C258" s="87">
        <v>23998</v>
      </c>
      <c r="D258" s="207">
        <v>6182827</v>
      </c>
      <c r="E258" s="325">
        <f t="shared" si="41"/>
        <v>2856578</v>
      </c>
      <c r="F258" s="299">
        <v>2153689</v>
      </c>
      <c r="G258" s="238">
        <v>1172560</v>
      </c>
      <c r="H258" s="166">
        <v>10005395</v>
      </c>
      <c r="I258" s="297">
        <v>16188223</v>
      </c>
      <c r="J258" s="326">
        <v>-2266145</v>
      </c>
      <c r="K258" s="528">
        <v>4475838.6949382462</v>
      </c>
      <c r="L258" s="205">
        <f t="shared" si="42"/>
        <v>18397916.694938246</v>
      </c>
      <c r="M258" s="63">
        <f t="shared" si="43"/>
        <v>766.64374926819926</v>
      </c>
      <c r="N258" s="324">
        <v>6</v>
      </c>
      <c r="O258" s="189">
        <f t="shared" si="37"/>
        <v>-57447116.238293529</v>
      </c>
      <c r="P258" s="190">
        <f t="shared" si="44"/>
        <v>-0.75742753370369853</v>
      </c>
      <c r="Q258" s="189">
        <f t="shared" si="38"/>
        <v>-2386.7336386093898</v>
      </c>
      <c r="R258" s="42"/>
      <c r="S258" s="62">
        <f t="shared" si="39"/>
        <v>-0.74416590166811403</v>
      </c>
      <c r="T258" s="62">
        <f t="shared" si="40"/>
        <v>-0.69548176488005686</v>
      </c>
      <c r="U258" s="84"/>
      <c r="V258" s="44"/>
      <c r="W258" s="91">
        <v>790</v>
      </c>
      <c r="X258" s="86" t="s">
        <v>189</v>
      </c>
      <c r="Y258" s="87">
        <v>24052</v>
      </c>
      <c r="Z258" s="203">
        <v>45306331.25188382</v>
      </c>
      <c r="AA258" s="166">
        <v>17969921.231862497</v>
      </c>
      <c r="AB258" s="204">
        <f t="shared" si="45"/>
        <v>63276252.48374632</v>
      </c>
      <c r="AC258" s="248">
        <v>-2129317</v>
      </c>
      <c r="AD258" s="161">
        <v>14698097.449485449</v>
      </c>
      <c r="AE258" s="205">
        <f t="shared" si="46"/>
        <v>75845032.933231771</v>
      </c>
      <c r="AF258" s="166">
        <f t="shared" si="47"/>
        <v>3153.3773878775892</v>
      </c>
    </row>
    <row r="259" spans="1:32">
      <c r="A259" s="91">
        <v>791</v>
      </c>
      <c r="B259" s="86" t="s">
        <v>190</v>
      </c>
      <c r="C259" s="87">
        <v>5131</v>
      </c>
      <c r="D259" s="207">
        <v>4529152</v>
      </c>
      <c r="E259" s="325">
        <f t="shared" si="41"/>
        <v>3076608</v>
      </c>
      <c r="F259" s="299">
        <v>1140500</v>
      </c>
      <c r="G259" s="238">
        <v>312044</v>
      </c>
      <c r="H259" s="166">
        <v>2780392</v>
      </c>
      <c r="I259" s="297">
        <v>7309544</v>
      </c>
      <c r="J259" s="326">
        <v>-165770</v>
      </c>
      <c r="K259" s="528">
        <v>1262903.4928640013</v>
      </c>
      <c r="L259" s="205">
        <f t="shared" si="42"/>
        <v>8406677.4928640015</v>
      </c>
      <c r="M259" s="63">
        <f t="shared" si="43"/>
        <v>1638.4091781064124</v>
      </c>
      <c r="N259" s="324">
        <v>17</v>
      </c>
      <c r="O259" s="189">
        <f t="shared" si="37"/>
        <v>-16687131.226594388</v>
      </c>
      <c r="P259" s="190">
        <f t="shared" si="44"/>
        <v>-0.66498997474443777</v>
      </c>
      <c r="Q259" s="189">
        <f t="shared" si="38"/>
        <v>-3184.5407968039062</v>
      </c>
      <c r="R259" s="42"/>
      <c r="S259" s="62">
        <f t="shared" si="39"/>
        <v>-0.65452250350371577</v>
      </c>
      <c r="T259" s="62">
        <f t="shared" si="40"/>
        <v>-0.68708566747935518</v>
      </c>
      <c r="U259" s="84"/>
      <c r="V259" s="44"/>
      <c r="W259" s="91">
        <v>791</v>
      </c>
      <c r="X259" s="86" t="s">
        <v>190</v>
      </c>
      <c r="Y259" s="87">
        <v>5203</v>
      </c>
      <c r="Z259" s="203">
        <v>15812647.083456455</v>
      </c>
      <c r="AA259" s="166">
        <v>5345153.5667477427</v>
      </c>
      <c r="AB259" s="204">
        <f t="shared" si="45"/>
        <v>21157800.650204197</v>
      </c>
      <c r="AC259" s="247">
        <v>-99932</v>
      </c>
      <c r="AD259" s="161">
        <v>4035940.0692541944</v>
      </c>
      <c r="AE259" s="205">
        <f t="shared" si="46"/>
        <v>25093808.71945839</v>
      </c>
      <c r="AF259" s="166">
        <f t="shared" si="47"/>
        <v>4822.9499749103188</v>
      </c>
    </row>
    <row r="260" spans="1:32">
      <c r="A260" s="91">
        <v>831</v>
      </c>
      <c r="B260" s="86" t="s">
        <v>191</v>
      </c>
      <c r="C260" s="87">
        <v>4595</v>
      </c>
      <c r="D260" s="207">
        <v>2423545</v>
      </c>
      <c r="E260" s="325">
        <f t="shared" si="41"/>
        <v>1750579</v>
      </c>
      <c r="F260" s="299">
        <v>277484</v>
      </c>
      <c r="G260" s="238">
        <v>395482</v>
      </c>
      <c r="H260" s="166">
        <v>833672</v>
      </c>
      <c r="I260" s="297">
        <v>3257218</v>
      </c>
      <c r="J260" s="326">
        <v>-1131257</v>
      </c>
      <c r="K260" s="528">
        <v>695604.28385445778</v>
      </c>
      <c r="L260" s="205">
        <f t="shared" si="42"/>
        <v>2821565.2838544575</v>
      </c>
      <c r="M260" s="63">
        <f t="shared" si="43"/>
        <v>614.05120432088302</v>
      </c>
      <c r="N260" s="324">
        <v>9</v>
      </c>
      <c r="O260" s="189">
        <f t="shared" si="37"/>
        <v>-4311854.6977400398</v>
      </c>
      <c r="P260" s="190">
        <f t="shared" si="44"/>
        <v>-0.60445826950682813</v>
      </c>
      <c r="Q260" s="189">
        <f t="shared" si="38"/>
        <v>-927.31007087239641</v>
      </c>
      <c r="R260" s="42"/>
      <c r="S260" s="62">
        <f t="shared" si="39"/>
        <v>-0.45262351545350055</v>
      </c>
      <c r="T260" s="62">
        <f t="shared" si="40"/>
        <v>-0.69652453343613552</v>
      </c>
      <c r="U260" s="84"/>
      <c r="V260" s="44"/>
      <c r="W260" s="91">
        <v>831</v>
      </c>
      <c r="X260" s="86" t="s">
        <v>191</v>
      </c>
      <c r="Y260" s="87">
        <v>4628</v>
      </c>
      <c r="Z260" s="203">
        <v>5293013.293699773</v>
      </c>
      <c r="AA260" s="166">
        <v>657585.77651530888</v>
      </c>
      <c r="AB260" s="204">
        <f t="shared" si="45"/>
        <v>5950599.0702150818</v>
      </c>
      <c r="AC260" s="248">
        <v>-1109306</v>
      </c>
      <c r="AD260" s="161">
        <v>2292126.9113794155</v>
      </c>
      <c r="AE260" s="205">
        <f t="shared" si="46"/>
        <v>7133419.9815944973</v>
      </c>
      <c r="AF260" s="166">
        <f t="shared" si="47"/>
        <v>1541.3612751932794</v>
      </c>
    </row>
    <row r="261" spans="1:32">
      <c r="A261" s="91">
        <v>832</v>
      </c>
      <c r="B261" s="86" t="s">
        <v>192</v>
      </c>
      <c r="C261" s="87">
        <v>3913</v>
      </c>
      <c r="D261" s="207">
        <v>6604557</v>
      </c>
      <c r="E261" s="325">
        <f t="shared" si="41"/>
        <v>3653618</v>
      </c>
      <c r="F261" s="299">
        <v>1776587</v>
      </c>
      <c r="G261" s="238">
        <v>1174352</v>
      </c>
      <c r="H261" s="166">
        <v>1421923</v>
      </c>
      <c r="I261" s="297">
        <v>8026480</v>
      </c>
      <c r="J261" s="326">
        <v>-94740</v>
      </c>
      <c r="K261" s="528">
        <v>765347.09521522524</v>
      </c>
      <c r="L261" s="205">
        <f t="shared" si="42"/>
        <v>8697087.0952152256</v>
      </c>
      <c r="M261" s="63">
        <f t="shared" si="43"/>
        <v>2222.6136200396691</v>
      </c>
      <c r="N261" s="324">
        <v>17</v>
      </c>
      <c r="O261" s="189">
        <f t="shared" si="37"/>
        <v>-11756117.506570904</v>
      </c>
      <c r="P261" s="190">
        <f t="shared" si="44"/>
        <v>-0.574781201061484</v>
      </c>
      <c r="Q261" s="189">
        <f t="shared" si="38"/>
        <v>-3000.3701904266559</v>
      </c>
      <c r="R261" s="42"/>
      <c r="S261" s="62">
        <f t="shared" si="39"/>
        <v>-0.55576639315505327</v>
      </c>
      <c r="T261" s="62">
        <f t="shared" si="40"/>
        <v>-0.69962963646727194</v>
      </c>
      <c r="U261" s="84"/>
      <c r="V261" s="44"/>
      <c r="W261" s="91">
        <v>832</v>
      </c>
      <c r="X261" s="86" t="s">
        <v>192</v>
      </c>
      <c r="Y261" s="87">
        <v>3916</v>
      </c>
      <c r="Z261" s="203">
        <v>14464411.751336411</v>
      </c>
      <c r="AA261" s="166">
        <v>3603739.5013479162</v>
      </c>
      <c r="AB261" s="204">
        <f t="shared" si="45"/>
        <v>18068151.252684325</v>
      </c>
      <c r="AC261" s="247">
        <v>-162958</v>
      </c>
      <c r="AD261" s="161">
        <v>2548011.3491018023</v>
      </c>
      <c r="AE261" s="205">
        <f t="shared" si="46"/>
        <v>20453204.601786129</v>
      </c>
      <c r="AF261" s="166">
        <f t="shared" si="47"/>
        <v>5222.9838104663249</v>
      </c>
    </row>
    <row r="262" spans="1:32">
      <c r="A262" s="91">
        <v>833</v>
      </c>
      <c r="B262" s="86" t="s">
        <v>350</v>
      </c>
      <c r="C262" s="87">
        <v>1677</v>
      </c>
      <c r="D262" s="207">
        <v>1350896</v>
      </c>
      <c r="E262" s="325">
        <f t="shared" si="41"/>
        <v>280760</v>
      </c>
      <c r="F262" s="299">
        <v>460472</v>
      </c>
      <c r="G262" s="238">
        <v>609664</v>
      </c>
      <c r="H262" s="166">
        <v>392070</v>
      </c>
      <c r="I262" s="297">
        <v>1742966</v>
      </c>
      <c r="J262" s="326">
        <v>-402458</v>
      </c>
      <c r="K262" s="528">
        <v>342281.76810028043</v>
      </c>
      <c r="L262" s="205">
        <f t="shared" si="42"/>
        <v>1682789.7681002803</v>
      </c>
      <c r="M262" s="63">
        <f t="shared" si="43"/>
        <v>1003.4524556352297</v>
      </c>
      <c r="N262" s="324">
        <v>2</v>
      </c>
      <c r="O262" s="189">
        <f t="shared" si="37"/>
        <v>-3368016.1459159525</v>
      </c>
      <c r="P262" s="190">
        <f t="shared" si="44"/>
        <v>-0.66682747332847292</v>
      </c>
      <c r="Q262" s="189">
        <f t="shared" si="38"/>
        <v>-2041.0357384673816</v>
      </c>
      <c r="R262" s="42"/>
      <c r="S262" s="62">
        <f t="shared" si="39"/>
        <v>-0.5976561944665042</v>
      </c>
      <c r="T262" s="62">
        <f t="shared" si="40"/>
        <v>-0.68765622982957364</v>
      </c>
      <c r="U262" s="84"/>
      <c r="V262" s="44"/>
      <c r="W262" s="91">
        <v>833</v>
      </c>
      <c r="X262" s="86" t="s">
        <v>350</v>
      </c>
      <c r="Y262" s="87">
        <v>1659</v>
      </c>
      <c r="Z262" s="203">
        <v>3508032.7522423822</v>
      </c>
      <c r="AA262" s="166">
        <v>823998.64982898673</v>
      </c>
      <c r="AB262" s="204">
        <f t="shared" si="45"/>
        <v>4332031.4020713689</v>
      </c>
      <c r="AC262" s="248">
        <v>-377075</v>
      </c>
      <c r="AD262" s="161">
        <v>1095849.5119448639</v>
      </c>
      <c r="AE262" s="205">
        <f t="shared" si="46"/>
        <v>5050805.9140162328</v>
      </c>
      <c r="AF262" s="166">
        <f t="shared" si="47"/>
        <v>3044.4881941026115</v>
      </c>
    </row>
    <row r="263" spans="1:32">
      <c r="A263" s="91">
        <v>834</v>
      </c>
      <c r="B263" s="86" t="s">
        <v>193</v>
      </c>
      <c r="C263" s="87">
        <v>5967</v>
      </c>
      <c r="D263" s="207">
        <v>3022213</v>
      </c>
      <c r="E263" s="325">
        <f t="shared" si="41"/>
        <v>1098996</v>
      </c>
      <c r="F263" s="299">
        <v>1173682</v>
      </c>
      <c r="G263" s="238">
        <v>749535</v>
      </c>
      <c r="H263" s="166">
        <v>1533891</v>
      </c>
      <c r="I263" s="297">
        <v>4556105</v>
      </c>
      <c r="J263" s="326">
        <v>-1520677</v>
      </c>
      <c r="K263" s="528">
        <v>1113721.6941235561</v>
      </c>
      <c r="L263" s="205">
        <f t="shared" si="42"/>
        <v>4149149.6941235559</v>
      </c>
      <c r="M263" s="63">
        <f t="shared" si="43"/>
        <v>695.34937055866533</v>
      </c>
      <c r="N263" s="324">
        <v>5</v>
      </c>
      <c r="O263" s="189">
        <f t="shared" si="37"/>
        <v>-10077640.844535101</v>
      </c>
      <c r="P263" s="190">
        <f t="shared" si="44"/>
        <v>-0.70835659083831926</v>
      </c>
      <c r="Q263" s="189">
        <f t="shared" si="38"/>
        <v>-1669.4761844045424</v>
      </c>
      <c r="R263" s="42"/>
      <c r="S263" s="62">
        <f t="shared" si="39"/>
        <v>-0.61950493774796067</v>
      </c>
      <c r="T263" s="62">
        <f t="shared" si="40"/>
        <v>-0.69760856333578225</v>
      </c>
      <c r="U263" s="84"/>
      <c r="V263" s="44"/>
      <c r="W263" s="91">
        <v>834</v>
      </c>
      <c r="X263" s="86" t="s">
        <v>193</v>
      </c>
      <c r="Y263" s="87">
        <v>6016</v>
      </c>
      <c r="Z263" s="203">
        <v>9015037.2335907165</v>
      </c>
      <c r="AA263" s="166">
        <v>2959112.8986967886</v>
      </c>
      <c r="AB263" s="204">
        <f t="shared" si="45"/>
        <v>11974150.132287506</v>
      </c>
      <c r="AC263" s="247">
        <v>-1430406</v>
      </c>
      <c r="AD263" s="161">
        <v>3683046.4063711497</v>
      </c>
      <c r="AE263" s="205">
        <f t="shared" si="46"/>
        <v>14226790.538658656</v>
      </c>
      <c r="AF263" s="166">
        <f t="shared" si="47"/>
        <v>2364.8255549632077</v>
      </c>
    </row>
    <row r="264" spans="1:32">
      <c r="A264" s="91">
        <v>837</v>
      </c>
      <c r="B264" s="86" t="s">
        <v>351</v>
      </c>
      <c r="C264" s="87">
        <v>244223</v>
      </c>
      <c r="D264" s="207">
        <v>-63198937</v>
      </c>
      <c r="E264" s="325">
        <f t="shared" si="41"/>
        <v>8525491</v>
      </c>
      <c r="F264" s="299">
        <v>-53845192</v>
      </c>
      <c r="G264" s="238">
        <v>-17879236</v>
      </c>
      <c r="H264" s="166">
        <v>4430428</v>
      </c>
      <c r="I264" s="297">
        <v>-58768509</v>
      </c>
      <c r="J264" s="326">
        <v>78311426</v>
      </c>
      <c r="K264" s="528">
        <v>36300023.396053225</v>
      </c>
      <c r="L264" s="205">
        <f t="shared" si="42"/>
        <v>55842940.396053225</v>
      </c>
      <c r="M264" s="63">
        <f t="shared" si="43"/>
        <v>228.65553365593422</v>
      </c>
      <c r="N264" s="324">
        <v>6</v>
      </c>
      <c r="O264" s="189">
        <f t="shared" si="37"/>
        <v>-318195795.18116415</v>
      </c>
      <c r="P264" s="190">
        <f t="shared" si="44"/>
        <v>-0.85070278801505339</v>
      </c>
      <c r="Q264" s="189">
        <f t="shared" si="38"/>
        <v>-1323.3144574116911</v>
      </c>
      <c r="R264" s="42"/>
      <c r="S264" s="62">
        <f t="shared" si="39"/>
        <v>-1.3273130072453754</v>
      </c>
      <c r="T264" s="62">
        <f t="shared" si="40"/>
        <v>-0.68674769319357232</v>
      </c>
      <c r="U264" s="84"/>
      <c r="V264" s="44"/>
      <c r="W264" s="91">
        <v>837</v>
      </c>
      <c r="X264" s="86" t="s">
        <v>351</v>
      </c>
      <c r="Y264" s="87">
        <v>241009</v>
      </c>
      <c r="Z264" s="203">
        <v>169703583.91210771</v>
      </c>
      <c r="AA264" s="166">
        <v>9844761.8581637256</v>
      </c>
      <c r="AB264" s="204">
        <f t="shared" si="45"/>
        <v>179548345.77027142</v>
      </c>
      <c r="AC264" s="248">
        <v>78609285</v>
      </c>
      <c r="AD264" s="161">
        <v>115881104.80694591</v>
      </c>
      <c r="AE264" s="205">
        <f t="shared" si="46"/>
        <v>374038735.57721734</v>
      </c>
      <c r="AF264" s="166">
        <f t="shared" si="47"/>
        <v>1551.9699910676254</v>
      </c>
    </row>
    <row r="265" spans="1:32">
      <c r="A265" s="91">
        <v>844</v>
      </c>
      <c r="B265" s="86" t="s">
        <v>194</v>
      </c>
      <c r="C265" s="87">
        <v>1479</v>
      </c>
      <c r="D265" s="207">
        <v>-169167</v>
      </c>
      <c r="E265" s="325">
        <f t="shared" si="41"/>
        <v>-79540</v>
      </c>
      <c r="F265" s="299">
        <v>31234</v>
      </c>
      <c r="G265" s="238">
        <v>-120861</v>
      </c>
      <c r="H265" s="166">
        <v>658008</v>
      </c>
      <c r="I265" s="297">
        <v>488842</v>
      </c>
      <c r="J265" s="326">
        <v>-331834</v>
      </c>
      <c r="K265" s="528">
        <v>367381.62735902186</v>
      </c>
      <c r="L265" s="205">
        <f t="shared" si="42"/>
        <v>524389.62735902192</v>
      </c>
      <c r="M265" s="63">
        <f t="shared" si="43"/>
        <v>354.55688124342254</v>
      </c>
      <c r="N265" s="324">
        <v>11</v>
      </c>
      <c r="O265" s="189">
        <f t="shared" si="37"/>
        <v>-6362077.3761555515</v>
      </c>
      <c r="P265" s="190">
        <f t="shared" si="44"/>
        <v>-0.92385215421907996</v>
      </c>
      <c r="Q265" s="189">
        <f t="shared" si="38"/>
        <v>-4227.2574923524353</v>
      </c>
      <c r="R265" s="42"/>
      <c r="S265" s="62">
        <f t="shared" si="39"/>
        <v>-0.9185523317206169</v>
      </c>
      <c r="T265" s="62">
        <f t="shared" si="40"/>
        <v>-0.6955073124756318</v>
      </c>
      <c r="U265" s="84"/>
      <c r="V265" s="44"/>
      <c r="W265" s="91">
        <v>844</v>
      </c>
      <c r="X265" s="86" t="s">
        <v>194</v>
      </c>
      <c r="Y265" s="87">
        <v>1503</v>
      </c>
      <c r="Z265" s="203">
        <v>4490428.9786403952</v>
      </c>
      <c r="AA265" s="166">
        <v>1511486.2428385809</v>
      </c>
      <c r="AB265" s="204">
        <f t="shared" si="45"/>
        <v>6001915.2214789763</v>
      </c>
      <c r="AC265" s="247">
        <v>-321985</v>
      </c>
      <c r="AD265" s="161">
        <v>1206536.7820355974</v>
      </c>
      <c r="AE265" s="205">
        <f t="shared" si="46"/>
        <v>6886467.0035145739</v>
      </c>
      <c r="AF265" s="166">
        <f t="shared" si="47"/>
        <v>4581.8143735958574</v>
      </c>
    </row>
    <row r="266" spans="1:32">
      <c r="A266" s="91">
        <v>845</v>
      </c>
      <c r="B266" s="86" t="s">
        <v>195</v>
      </c>
      <c r="C266" s="87">
        <v>2882</v>
      </c>
      <c r="D266" s="207">
        <v>2249715</v>
      </c>
      <c r="E266" s="325">
        <f t="shared" si="41"/>
        <v>2107581</v>
      </c>
      <c r="F266" s="299">
        <v>132328</v>
      </c>
      <c r="G266" s="238">
        <v>9806</v>
      </c>
      <c r="H266" s="166">
        <v>1323282</v>
      </c>
      <c r="I266" s="297">
        <v>3572996</v>
      </c>
      <c r="J266" s="326">
        <v>-71887</v>
      </c>
      <c r="K266" s="528">
        <v>595425.26634182327</v>
      </c>
      <c r="L266" s="205">
        <f t="shared" si="42"/>
        <v>4096534.2663418232</v>
      </c>
      <c r="M266" s="63">
        <f t="shared" si="43"/>
        <v>1421.4206337063924</v>
      </c>
      <c r="N266" s="324">
        <v>19</v>
      </c>
      <c r="O266" s="189">
        <f t="shared" ref="O266:O303" si="48">L266-AE266</f>
        <v>-7843229.5207394632</v>
      </c>
      <c r="P266" s="190">
        <f t="shared" si="44"/>
        <v>-0.65689989019931572</v>
      </c>
      <c r="Q266" s="189">
        <f t="shared" ref="Q266:Q303" si="49">M266-AF266</f>
        <v>-2660.5498917914833</v>
      </c>
      <c r="R266" s="42"/>
      <c r="S266" s="62">
        <f t="shared" ref="S266:S303" si="50">I266/AB266-1</f>
        <v>-0.65027706556745046</v>
      </c>
      <c r="T266" s="62">
        <f t="shared" ref="T266:T303" si="51">K266/AD266-1</f>
        <v>-0.68495569695490477</v>
      </c>
      <c r="U266" s="84"/>
      <c r="V266" s="44"/>
      <c r="W266" s="91">
        <v>845</v>
      </c>
      <c r="X266" s="86" t="s">
        <v>195</v>
      </c>
      <c r="Y266" s="87">
        <v>2925</v>
      </c>
      <c r="Z266" s="203">
        <v>7865545.4151989501</v>
      </c>
      <c r="AA266" s="166">
        <v>2351102.2456055703</v>
      </c>
      <c r="AB266" s="204">
        <f t="shared" si="45"/>
        <v>10216647.660804521</v>
      </c>
      <c r="AC266" s="248">
        <v>-166857</v>
      </c>
      <c r="AD266" s="161">
        <v>1889973.1262767653</v>
      </c>
      <c r="AE266" s="205">
        <f t="shared" si="46"/>
        <v>11939763.787081286</v>
      </c>
      <c r="AF266" s="166">
        <f t="shared" si="47"/>
        <v>4081.9705254978758</v>
      </c>
    </row>
    <row r="267" spans="1:32">
      <c r="A267" s="91">
        <v>846</v>
      </c>
      <c r="B267" s="86" t="s">
        <v>352</v>
      </c>
      <c r="C267" s="87">
        <v>4952</v>
      </c>
      <c r="D267" s="207">
        <v>3254453</v>
      </c>
      <c r="E267" s="325">
        <f t="shared" ref="E267:E303" si="52">D267-F267-G267</f>
        <v>773102</v>
      </c>
      <c r="F267" s="299">
        <v>1754703</v>
      </c>
      <c r="G267" s="238">
        <v>726648</v>
      </c>
      <c r="H267" s="166">
        <v>2947395</v>
      </c>
      <c r="I267" s="297">
        <v>6201848</v>
      </c>
      <c r="J267" s="326">
        <v>-409007</v>
      </c>
      <c r="K267" s="528">
        <v>1137822.7546027547</v>
      </c>
      <c r="L267" s="205">
        <f t="shared" ref="L267:L303" si="53">SUM(I267:K267)</f>
        <v>6930663.7546027545</v>
      </c>
      <c r="M267" s="63">
        <f t="shared" ref="M267:M303" si="54">L267/C267</f>
        <v>1399.5686095724463</v>
      </c>
      <c r="N267" s="324">
        <v>14</v>
      </c>
      <c r="O267" s="189">
        <f t="shared" si="48"/>
        <v>-13882648.645705005</v>
      </c>
      <c r="P267" s="190">
        <f t="shared" ref="P267:P303" si="55">O267/AE267</f>
        <v>-0.66700813300144035</v>
      </c>
      <c r="Q267" s="189">
        <f t="shared" si="49"/>
        <v>-2768.0950669008739</v>
      </c>
      <c r="R267" s="42"/>
      <c r="S267" s="62">
        <f t="shared" si="50"/>
        <v>-0.64851059119733567</v>
      </c>
      <c r="T267" s="62">
        <f t="shared" si="51"/>
        <v>-0.69409147872735899</v>
      </c>
      <c r="U267" s="84"/>
      <c r="V267" s="44"/>
      <c r="W267" s="91">
        <v>846</v>
      </c>
      <c r="X267" s="86" t="s">
        <v>352</v>
      </c>
      <c r="Y267" s="87">
        <v>4994</v>
      </c>
      <c r="Z267" s="203">
        <v>12592888.675741691</v>
      </c>
      <c r="AA267" s="166">
        <v>5051591.7685663383</v>
      </c>
      <c r="AB267" s="204">
        <f t="shared" ref="AB267:AB303" si="56">Z267+AA267</f>
        <v>17644480.444308028</v>
      </c>
      <c r="AC267" s="247">
        <v>-550655</v>
      </c>
      <c r="AD267" s="161">
        <v>3719486.9559997316</v>
      </c>
      <c r="AE267" s="205">
        <f t="shared" ref="AE267:AE303" si="57">SUM(AB267+AC267+AD267)</f>
        <v>20813312.40030776</v>
      </c>
      <c r="AF267" s="166">
        <f t="shared" ref="AF267:AF303" si="58">AE267/Y267</f>
        <v>4167.6636764733203</v>
      </c>
    </row>
    <row r="268" spans="1:32">
      <c r="A268" s="91">
        <v>848</v>
      </c>
      <c r="B268" s="86" t="s">
        <v>196</v>
      </c>
      <c r="C268" s="87">
        <v>4241</v>
      </c>
      <c r="D268" s="207">
        <v>2331420</v>
      </c>
      <c r="E268" s="325">
        <f t="shared" si="52"/>
        <v>1151297</v>
      </c>
      <c r="F268" s="299">
        <v>589499</v>
      </c>
      <c r="G268" s="238">
        <v>590624</v>
      </c>
      <c r="H268" s="166">
        <v>2436794</v>
      </c>
      <c r="I268" s="297">
        <v>4768214</v>
      </c>
      <c r="J268" s="326">
        <v>575095</v>
      </c>
      <c r="K268" s="528">
        <v>989321.16184801632</v>
      </c>
      <c r="L268" s="205">
        <f t="shared" si="53"/>
        <v>6332630.1618480161</v>
      </c>
      <c r="M268" s="63">
        <f t="shared" si="54"/>
        <v>1493.192681407219</v>
      </c>
      <c r="N268" s="324">
        <v>12</v>
      </c>
      <c r="O268" s="189">
        <f t="shared" si="48"/>
        <v>-12589210.792386375</v>
      </c>
      <c r="P268" s="190">
        <f t="shared" si="55"/>
        <v>-0.66532695327243629</v>
      </c>
      <c r="Q268" s="189">
        <f t="shared" si="49"/>
        <v>-2900.0836023713723</v>
      </c>
      <c r="R268" s="42"/>
      <c r="S268" s="62">
        <f t="shared" si="50"/>
        <v>-0.68668805962703772</v>
      </c>
      <c r="T268" s="62">
        <f t="shared" si="51"/>
        <v>-0.68748084063774373</v>
      </c>
      <c r="U268" s="84"/>
      <c r="V268" s="44"/>
      <c r="W268" s="91">
        <v>848</v>
      </c>
      <c r="X268" s="86" t="s">
        <v>196</v>
      </c>
      <c r="Y268" s="87">
        <v>4307</v>
      </c>
      <c r="Z268" s="203">
        <v>10714355.049695775</v>
      </c>
      <c r="AA268" s="166">
        <v>4504388.2714939117</v>
      </c>
      <c r="AB268" s="204">
        <f t="shared" si="56"/>
        <v>15218743.321189687</v>
      </c>
      <c r="AC268" s="248">
        <v>537464</v>
      </c>
      <c r="AD268" s="161">
        <v>3165633.6330447053</v>
      </c>
      <c r="AE268" s="205">
        <f t="shared" si="57"/>
        <v>18921840.954234391</v>
      </c>
      <c r="AF268" s="166">
        <f t="shared" si="58"/>
        <v>4393.2762837785913</v>
      </c>
    </row>
    <row r="269" spans="1:32">
      <c r="A269" s="91">
        <v>849</v>
      </c>
      <c r="B269" s="86" t="s">
        <v>197</v>
      </c>
      <c r="C269" s="87">
        <v>2938</v>
      </c>
      <c r="D269" s="207">
        <v>2728973</v>
      </c>
      <c r="E269" s="325">
        <f t="shared" si="52"/>
        <v>1834341</v>
      </c>
      <c r="F269" s="299">
        <v>704345</v>
      </c>
      <c r="G269" s="238">
        <v>190287</v>
      </c>
      <c r="H269" s="166">
        <v>1535334</v>
      </c>
      <c r="I269" s="297">
        <v>4264307</v>
      </c>
      <c r="J269" s="326">
        <v>202306</v>
      </c>
      <c r="K269" s="528">
        <v>698965.11716177571</v>
      </c>
      <c r="L269" s="205">
        <f t="shared" si="53"/>
        <v>5165578.1171617759</v>
      </c>
      <c r="M269" s="63">
        <f t="shared" si="54"/>
        <v>1758.1954108787529</v>
      </c>
      <c r="N269" s="324">
        <v>16</v>
      </c>
      <c r="O269" s="189">
        <f t="shared" si="48"/>
        <v>-6901935.561238748</v>
      </c>
      <c r="P269" s="190">
        <f t="shared" si="55"/>
        <v>-0.57194346285203945</v>
      </c>
      <c r="Q269" s="189">
        <f t="shared" si="49"/>
        <v>-2310.4201246574994</v>
      </c>
      <c r="R269" s="42"/>
      <c r="S269" s="62">
        <f t="shared" si="50"/>
        <v>-0.56139956872857599</v>
      </c>
      <c r="T269" s="62">
        <f t="shared" si="51"/>
        <v>-0.67554238046886517</v>
      </c>
      <c r="U269" s="84"/>
      <c r="V269" s="44"/>
      <c r="W269" s="91">
        <v>849</v>
      </c>
      <c r="X269" s="86" t="s">
        <v>197</v>
      </c>
      <c r="Y269" s="87">
        <v>2966</v>
      </c>
      <c r="Z269" s="203">
        <v>6585839.1372391544</v>
      </c>
      <c r="AA269" s="166">
        <v>3136693.4823447755</v>
      </c>
      <c r="AB269" s="204">
        <f t="shared" si="56"/>
        <v>9722532.6195839308</v>
      </c>
      <c r="AC269" s="247">
        <v>190724</v>
      </c>
      <c r="AD269" s="161">
        <v>2154257.0588165936</v>
      </c>
      <c r="AE269" s="205">
        <f t="shared" si="57"/>
        <v>12067513.678400524</v>
      </c>
      <c r="AF269" s="166">
        <f t="shared" si="58"/>
        <v>4068.6155355362521</v>
      </c>
    </row>
    <row r="270" spans="1:32">
      <c r="A270" s="91">
        <v>850</v>
      </c>
      <c r="B270" s="86" t="s">
        <v>198</v>
      </c>
      <c r="C270" s="87">
        <v>2387</v>
      </c>
      <c r="D270" s="207">
        <v>1846502</v>
      </c>
      <c r="E270" s="325">
        <f t="shared" si="52"/>
        <v>1268066</v>
      </c>
      <c r="F270" s="299">
        <v>284626</v>
      </c>
      <c r="G270" s="238">
        <v>293810</v>
      </c>
      <c r="H270" s="166">
        <v>832595</v>
      </c>
      <c r="I270" s="297">
        <v>2679097</v>
      </c>
      <c r="J270" s="326">
        <v>-513458</v>
      </c>
      <c r="K270" s="528">
        <v>420099.42962818942</v>
      </c>
      <c r="L270" s="205">
        <f t="shared" si="53"/>
        <v>2585738.4296281897</v>
      </c>
      <c r="M270" s="63">
        <f t="shared" si="54"/>
        <v>1083.2586634387053</v>
      </c>
      <c r="N270" s="324">
        <v>13</v>
      </c>
      <c r="O270" s="189">
        <f t="shared" si="48"/>
        <v>-4549615.1675603157</v>
      </c>
      <c r="P270" s="190">
        <f t="shared" si="55"/>
        <v>-0.6376159367004558</v>
      </c>
      <c r="Q270" s="189">
        <f t="shared" si="49"/>
        <v>-1888.5670746656283</v>
      </c>
      <c r="R270" s="42"/>
      <c r="S270" s="62">
        <f t="shared" si="50"/>
        <v>-0.5675670014697709</v>
      </c>
      <c r="T270" s="62">
        <f t="shared" si="51"/>
        <v>-0.70373574075207124</v>
      </c>
      <c r="U270" s="84"/>
      <c r="V270" s="44"/>
      <c r="W270" s="91">
        <v>850</v>
      </c>
      <c r="X270" s="86" t="s">
        <v>198</v>
      </c>
      <c r="Y270" s="87">
        <v>2401</v>
      </c>
      <c r="Z270" s="203">
        <v>4537160.4946933016</v>
      </c>
      <c r="AA270" s="166">
        <v>1658243.2073965571</v>
      </c>
      <c r="AB270" s="204">
        <f t="shared" si="56"/>
        <v>6195403.7020898592</v>
      </c>
      <c r="AC270" s="248">
        <v>-478039</v>
      </c>
      <c r="AD270" s="161">
        <v>1417988.8950986464</v>
      </c>
      <c r="AE270" s="205">
        <f t="shared" si="57"/>
        <v>7135353.5971885053</v>
      </c>
      <c r="AF270" s="166">
        <f t="shared" si="58"/>
        <v>2971.8257381043336</v>
      </c>
    </row>
    <row r="271" spans="1:32">
      <c r="A271" s="91">
        <v>851</v>
      </c>
      <c r="B271" s="86" t="s">
        <v>353</v>
      </c>
      <c r="C271" s="87">
        <v>21333</v>
      </c>
      <c r="D271" s="207">
        <v>5566318</v>
      </c>
      <c r="E271" s="325">
        <f t="shared" si="52"/>
        <v>7507952</v>
      </c>
      <c r="F271" s="299">
        <v>-989765</v>
      </c>
      <c r="G271" s="238">
        <v>-951869</v>
      </c>
      <c r="H271" s="166">
        <v>6501141</v>
      </c>
      <c r="I271" s="297">
        <v>12067459</v>
      </c>
      <c r="J271" s="326">
        <v>-181969</v>
      </c>
      <c r="K271" s="528">
        <v>3292338.6038466329</v>
      </c>
      <c r="L271" s="205">
        <f t="shared" si="53"/>
        <v>15177828.603846632</v>
      </c>
      <c r="M271" s="63">
        <f t="shared" si="54"/>
        <v>711.47183255269454</v>
      </c>
      <c r="N271" s="324">
        <v>19</v>
      </c>
      <c r="O271" s="189">
        <f t="shared" si="48"/>
        <v>-31554738.362488583</v>
      </c>
      <c r="P271" s="190">
        <f t="shared" si="55"/>
        <v>-0.67521945424525254</v>
      </c>
      <c r="Q271" s="189">
        <f t="shared" si="49"/>
        <v>-1465.4772971037646</v>
      </c>
      <c r="R271" s="42"/>
      <c r="S271" s="62">
        <f t="shared" si="50"/>
        <v>-0.66695081534737355</v>
      </c>
      <c r="T271" s="62">
        <f t="shared" si="51"/>
        <v>-0.69466620540590163</v>
      </c>
      <c r="U271" s="84"/>
      <c r="V271" s="44"/>
      <c r="W271" s="91">
        <v>851</v>
      </c>
      <c r="X271" s="86" t="s">
        <v>353</v>
      </c>
      <c r="Y271" s="87">
        <v>21467</v>
      </c>
      <c r="Z271" s="203">
        <v>27758030.97363713</v>
      </c>
      <c r="AA271" s="166">
        <v>8475232.9287695885</v>
      </c>
      <c r="AB271" s="204">
        <f t="shared" si="56"/>
        <v>36233263.902406722</v>
      </c>
      <c r="AC271" s="247">
        <v>-283449</v>
      </c>
      <c r="AD271" s="161">
        <v>10782752.063928491</v>
      </c>
      <c r="AE271" s="205">
        <f t="shared" si="57"/>
        <v>46732566.966335215</v>
      </c>
      <c r="AF271" s="166">
        <f t="shared" si="58"/>
        <v>2176.9491296564593</v>
      </c>
    </row>
    <row r="272" spans="1:32">
      <c r="A272" s="91">
        <v>853</v>
      </c>
      <c r="B272" s="86" t="s">
        <v>354</v>
      </c>
      <c r="C272" s="87">
        <v>195137</v>
      </c>
      <c r="D272" s="207">
        <v>8637766</v>
      </c>
      <c r="E272" s="325">
        <f t="shared" si="52"/>
        <v>23800677</v>
      </c>
      <c r="F272" s="299">
        <v>-17025421</v>
      </c>
      <c r="G272" s="238">
        <v>1862510</v>
      </c>
      <c r="H272" s="166">
        <v>-2685618</v>
      </c>
      <c r="I272" s="297">
        <v>5952148</v>
      </c>
      <c r="J272" s="326">
        <v>42085253</v>
      </c>
      <c r="K272" s="528">
        <v>31340782.047305323</v>
      </c>
      <c r="L272" s="205">
        <f t="shared" si="53"/>
        <v>79378183.047305316</v>
      </c>
      <c r="M272" s="63">
        <f t="shared" si="54"/>
        <v>406.78181506995247</v>
      </c>
      <c r="N272" s="324">
        <v>2</v>
      </c>
      <c r="O272" s="189">
        <f t="shared" si="48"/>
        <v>-240288246.2620267</v>
      </c>
      <c r="P272" s="190">
        <f t="shared" si="55"/>
        <v>-0.75168433163654691</v>
      </c>
      <c r="Q272" s="189">
        <f t="shared" si="49"/>
        <v>-1237.6689532749401</v>
      </c>
      <c r="R272" s="42"/>
      <c r="S272" s="62">
        <f t="shared" si="50"/>
        <v>-0.9656008526396167</v>
      </c>
      <c r="T272" s="62">
        <f t="shared" si="51"/>
        <v>-0.68706351006149569</v>
      </c>
      <c r="U272" s="84"/>
      <c r="V272" s="44"/>
      <c r="W272" s="91">
        <v>853</v>
      </c>
      <c r="X272" s="86" t="s">
        <v>354</v>
      </c>
      <c r="Y272" s="87">
        <v>194391</v>
      </c>
      <c r="Z272" s="203">
        <v>175956836.0605613</v>
      </c>
      <c r="AA272" s="166">
        <v>-2924989.1475486923</v>
      </c>
      <c r="AB272" s="204">
        <f t="shared" si="56"/>
        <v>173031846.91301259</v>
      </c>
      <c r="AC272" s="248">
        <v>46483967</v>
      </c>
      <c r="AD272" s="161">
        <v>100150615.39631942</v>
      </c>
      <c r="AE272" s="205">
        <f t="shared" si="57"/>
        <v>319666429.30933201</v>
      </c>
      <c r="AF272" s="166">
        <f t="shared" si="58"/>
        <v>1644.4507683448926</v>
      </c>
    </row>
    <row r="273" spans="1:32">
      <c r="A273" s="91">
        <v>854</v>
      </c>
      <c r="B273" s="86" t="s">
        <v>199</v>
      </c>
      <c r="C273" s="87">
        <v>3296</v>
      </c>
      <c r="D273" s="207">
        <v>1887390</v>
      </c>
      <c r="E273" s="325">
        <f t="shared" si="52"/>
        <v>1177521</v>
      </c>
      <c r="F273" s="299">
        <v>515587</v>
      </c>
      <c r="G273" s="238">
        <v>194282</v>
      </c>
      <c r="H273" s="166">
        <v>1301770</v>
      </c>
      <c r="I273" s="297">
        <v>3189160</v>
      </c>
      <c r="J273" s="326">
        <v>-296761</v>
      </c>
      <c r="K273" s="528">
        <v>677713.52548992482</v>
      </c>
      <c r="L273" s="205">
        <f t="shared" si="53"/>
        <v>3570112.5254899249</v>
      </c>
      <c r="M273" s="63">
        <f t="shared" si="54"/>
        <v>1083.1652079763121</v>
      </c>
      <c r="N273" s="324">
        <v>19</v>
      </c>
      <c r="O273" s="189">
        <f t="shared" si="48"/>
        <v>-13390991.21740186</v>
      </c>
      <c r="P273" s="190">
        <f t="shared" si="55"/>
        <v>-0.78951178062417549</v>
      </c>
      <c r="Q273" s="189">
        <f t="shared" si="49"/>
        <v>-4050.3407674751966</v>
      </c>
      <c r="R273" s="42"/>
      <c r="S273" s="62">
        <f t="shared" si="50"/>
        <v>-0.78810878707494769</v>
      </c>
      <c r="T273" s="62">
        <f t="shared" si="51"/>
        <v>-0.69935530727994921</v>
      </c>
      <c r="U273" s="84"/>
      <c r="V273" s="44"/>
      <c r="W273" s="91">
        <v>854</v>
      </c>
      <c r="X273" s="86" t="s">
        <v>199</v>
      </c>
      <c r="Y273" s="87">
        <v>3304</v>
      </c>
      <c r="Z273" s="203">
        <v>12414440.739218386</v>
      </c>
      <c r="AA273" s="166">
        <v>2636490.1416578949</v>
      </c>
      <c r="AB273" s="204">
        <f t="shared" si="56"/>
        <v>15050930.88087628</v>
      </c>
      <c r="AC273" s="247">
        <v>-344028</v>
      </c>
      <c r="AD273" s="161">
        <v>2254200.8620155035</v>
      </c>
      <c r="AE273" s="205">
        <f t="shared" si="57"/>
        <v>16961103.742891785</v>
      </c>
      <c r="AF273" s="166">
        <f t="shared" si="58"/>
        <v>5133.5059754515087</v>
      </c>
    </row>
    <row r="274" spans="1:32">
      <c r="A274" s="91">
        <v>857</v>
      </c>
      <c r="B274" s="86" t="s">
        <v>200</v>
      </c>
      <c r="C274" s="87">
        <v>2420</v>
      </c>
      <c r="D274" s="207">
        <v>-1870951</v>
      </c>
      <c r="E274" s="325">
        <f t="shared" si="52"/>
        <v>-10643</v>
      </c>
      <c r="F274" s="299">
        <v>-1109814</v>
      </c>
      <c r="G274" s="238">
        <v>-750494</v>
      </c>
      <c r="H274" s="166">
        <v>971581</v>
      </c>
      <c r="I274" s="297">
        <v>-899370</v>
      </c>
      <c r="J274" s="326">
        <v>227921</v>
      </c>
      <c r="K274" s="528">
        <v>527451.85057411972</v>
      </c>
      <c r="L274" s="205">
        <f t="shared" si="53"/>
        <v>-143997.14942588028</v>
      </c>
      <c r="M274" s="63">
        <f t="shared" si="54"/>
        <v>-59.502954308214996</v>
      </c>
      <c r="N274" s="324">
        <v>11</v>
      </c>
      <c r="O274" s="189">
        <f t="shared" si="48"/>
        <v>-11288146.481407296</v>
      </c>
      <c r="P274" s="190">
        <f t="shared" si="55"/>
        <v>-1.0129213226722149</v>
      </c>
      <c r="Q274" s="189">
        <f t="shared" si="49"/>
        <v>-4639.9178051020554</v>
      </c>
      <c r="R274" s="42"/>
      <c r="S274" s="62">
        <f t="shared" si="50"/>
        <v>-1.0982038339288533</v>
      </c>
      <c r="T274" s="62">
        <f t="shared" si="51"/>
        <v>-0.70621533763655098</v>
      </c>
      <c r="U274" s="84"/>
      <c r="V274" s="44"/>
      <c r="W274" s="91">
        <v>857</v>
      </c>
      <c r="X274" s="86" t="s">
        <v>200</v>
      </c>
      <c r="Y274" s="87">
        <v>2433</v>
      </c>
      <c r="Z274" s="203">
        <v>6782081.0762923108</v>
      </c>
      <c r="AA274" s="166">
        <v>2376115.3404746172</v>
      </c>
      <c r="AB274" s="204">
        <f t="shared" si="56"/>
        <v>9158196.4167669285</v>
      </c>
      <c r="AC274" s="248">
        <v>190584</v>
      </c>
      <c r="AD274" s="161">
        <v>1795368.9152144869</v>
      </c>
      <c r="AE274" s="205">
        <f t="shared" si="57"/>
        <v>11144149.331981415</v>
      </c>
      <c r="AF274" s="166">
        <f t="shared" si="58"/>
        <v>4580.4148507938407</v>
      </c>
    </row>
    <row r="275" spans="1:32">
      <c r="A275" s="91">
        <v>858</v>
      </c>
      <c r="B275" s="86" t="s">
        <v>355</v>
      </c>
      <c r="C275" s="87">
        <v>39718</v>
      </c>
      <c r="D275" s="207">
        <v>26770345</v>
      </c>
      <c r="E275" s="325">
        <f t="shared" si="52"/>
        <v>20618427</v>
      </c>
      <c r="F275" s="299">
        <v>4186990</v>
      </c>
      <c r="G275" s="238">
        <v>1964928</v>
      </c>
      <c r="H275" s="166">
        <v>-703436</v>
      </c>
      <c r="I275" s="297">
        <v>26066909</v>
      </c>
      <c r="J275" s="326">
        <v>-3492611</v>
      </c>
      <c r="K275" s="528">
        <v>4629137.4877160424</v>
      </c>
      <c r="L275" s="205">
        <f t="shared" si="53"/>
        <v>27203435.487716042</v>
      </c>
      <c r="M275" s="63">
        <f t="shared" si="54"/>
        <v>684.91453466227006</v>
      </c>
      <c r="N275" s="324">
        <v>1</v>
      </c>
      <c r="O275" s="189">
        <f t="shared" si="48"/>
        <v>-9165837.8607158884</v>
      </c>
      <c r="P275" s="190">
        <f t="shared" si="55"/>
        <v>-0.25202147353628873</v>
      </c>
      <c r="Q275" s="189">
        <f t="shared" si="49"/>
        <v>-252.84874688974833</v>
      </c>
      <c r="R275" s="42"/>
      <c r="S275" s="62">
        <f t="shared" si="50"/>
        <v>5.4574827056384612E-2</v>
      </c>
      <c r="T275" s="62">
        <f t="shared" si="51"/>
        <v>-0.68777424453661473</v>
      </c>
      <c r="U275" s="84"/>
      <c r="V275" s="44"/>
      <c r="W275" s="91">
        <v>858</v>
      </c>
      <c r="X275" s="86" t="s">
        <v>355</v>
      </c>
      <c r="Y275" s="87">
        <v>38783</v>
      </c>
      <c r="Z275" s="203">
        <v>34719605.204012901</v>
      </c>
      <c r="AA275" s="166">
        <v>-10001673.075137716</v>
      </c>
      <c r="AB275" s="204">
        <f t="shared" si="56"/>
        <v>24717932.128875185</v>
      </c>
      <c r="AC275" s="247">
        <v>-3174910</v>
      </c>
      <c r="AD275" s="161">
        <v>14826251.219556747</v>
      </c>
      <c r="AE275" s="205">
        <f t="shared" si="57"/>
        <v>36369273.34843193</v>
      </c>
      <c r="AF275" s="166">
        <f t="shared" si="58"/>
        <v>937.76328155201838</v>
      </c>
    </row>
    <row r="276" spans="1:32">
      <c r="A276" s="91">
        <v>859</v>
      </c>
      <c r="B276" s="86" t="s">
        <v>201</v>
      </c>
      <c r="C276" s="87">
        <v>6593</v>
      </c>
      <c r="D276" s="207">
        <v>7345015</v>
      </c>
      <c r="E276" s="325">
        <f t="shared" si="52"/>
        <v>10217520</v>
      </c>
      <c r="F276" s="299">
        <v>-1269966</v>
      </c>
      <c r="G276" s="238">
        <v>-1602539</v>
      </c>
      <c r="H276" s="166">
        <v>4826238</v>
      </c>
      <c r="I276" s="297">
        <v>12171253</v>
      </c>
      <c r="J276" s="326">
        <v>-970784</v>
      </c>
      <c r="K276" s="528">
        <v>968220.28774869477</v>
      </c>
      <c r="L276" s="205">
        <f t="shared" si="53"/>
        <v>12168689.287748694</v>
      </c>
      <c r="M276" s="63">
        <f t="shared" si="54"/>
        <v>1845.6983600407546</v>
      </c>
      <c r="N276" s="324">
        <v>17</v>
      </c>
      <c r="O276" s="189">
        <f t="shared" si="48"/>
        <v>-10232757.232268009</v>
      </c>
      <c r="P276" s="190">
        <f t="shared" si="55"/>
        <v>-0.45679002126601864</v>
      </c>
      <c r="Q276" s="189">
        <f t="shared" si="49"/>
        <v>-1546.9181052048464</v>
      </c>
      <c r="R276" s="42"/>
      <c r="S276" s="62">
        <f t="shared" si="50"/>
        <v>-0.39525730630132128</v>
      </c>
      <c r="T276" s="62">
        <f t="shared" si="51"/>
        <v>-0.70558912384047812</v>
      </c>
      <c r="U276" s="84"/>
      <c r="V276" s="44"/>
      <c r="W276" s="91">
        <v>859</v>
      </c>
      <c r="X276" s="86" t="s">
        <v>201</v>
      </c>
      <c r="Y276" s="87">
        <v>6603</v>
      </c>
      <c r="Z276" s="203">
        <v>12838338.997067351</v>
      </c>
      <c r="AA276" s="166">
        <v>7287994.2795848399</v>
      </c>
      <c r="AB276" s="204">
        <f t="shared" si="56"/>
        <v>20126333.276652191</v>
      </c>
      <c r="AC276" s="248">
        <v>-1013557</v>
      </c>
      <c r="AD276" s="161">
        <v>3288670.2433645139</v>
      </c>
      <c r="AE276" s="205">
        <f t="shared" si="57"/>
        <v>22401446.520016704</v>
      </c>
      <c r="AF276" s="166">
        <f t="shared" si="58"/>
        <v>3392.6164652456009</v>
      </c>
    </row>
    <row r="277" spans="1:32">
      <c r="A277" s="91">
        <v>886</v>
      </c>
      <c r="B277" s="86" t="s">
        <v>356</v>
      </c>
      <c r="C277" s="87">
        <v>12669</v>
      </c>
      <c r="D277" s="207">
        <v>2844386</v>
      </c>
      <c r="E277" s="325">
        <f t="shared" si="52"/>
        <v>3550492</v>
      </c>
      <c r="F277" s="299">
        <v>-141053</v>
      </c>
      <c r="G277" s="238">
        <v>-565053</v>
      </c>
      <c r="H277" s="166">
        <v>4289665</v>
      </c>
      <c r="I277" s="297">
        <v>7134051</v>
      </c>
      <c r="J277" s="326">
        <v>-163871</v>
      </c>
      <c r="K277" s="528">
        <v>1935332.8315087492</v>
      </c>
      <c r="L277" s="205">
        <f t="shared" si="53"/>
        <v>8905512.8315087482</v>
      </c>
      <c r="M277" s="63">
        <f t="shared" si="54"/>
        <v>702.93731403494735</v>
      </c>
      <c r="N277" s="324">
        <v>4</v>
      </c>
      <c r="O277" s="189">
        <f t="shared" si="48"/>
        <v>-17659014.033103865</v>
      </c>
      <c r="P277" s="190">
        <f t="shared" si="55"/>
        <v>-0.66475921529127469</v>
      </c>
      <c r="Q277" s="189">
        <f t="shared" si="49"/>
        <v>-1383.0090436103303</v>
      </c>
      <c r="R277" s="42"/>
      <c r="S277" s="62">
        <f t="shared" si="50"/>
        <v>-0.65182883117223822</v>
      </c>
      <c r="T277" s="62">
        <f t="shared" si="51"/>
        <v>-0.69829122882897532</v>
      </c>
      <c r="U277" s="84"/>
      <c r="V277" s="44"/>
      <c r="W277" s="91">
        <v>886</v>
      </c>
      <c r="X277" s="86" t="s">
        <v>356</v>
      </c>
      <c r="Y277" s="87">
        <v>12735</v>
      </c>
      <c r="Z277" s="203">
        <v>15587683.601874271</v>
      </c>
      <c r="AA277" s="166">
        <v>4902384.6137658693</v>
      </c>
      <c r="AB277" s="204">
        <f t="shared" si="56"/>
        <v>20490068.215640143</v>
      </c>
      <c r="AC277" s="247">
        <v>-340114</v>
      </c>
      <c r="AD277" s="161">
        <v>6414572.6489724703</v>
      </c>
      <c r="AE277" s="205">
        <f t="shared" si="57"/>
        <v>26564526.864612613</v>
      </c>
      <c r="AF277" s="166">
        <f t="shared" si="58"/>
        <v>2085.9463576452777</v>
      </c>
    </row>
    <row r="278" spans="1:32">
      <c r="A278" s="91">
        <v>887</v>
      </c>
      <c r="B278" s="86" t="s">
        <v>202</v>
      </c>
      <c r="C278" s="87">
        <v>4669</v>
      </c>
      <c r="D278" s="207">
        <v>-337735</v>
      </c>
      <c r="E278" s="325">
        <f t="shared" si="52"/>
        <v>270032</v>
      </c>
      <c r="F278" s="299">
        <v>-413030</v>
      </c>
      <c r="G278" s="238">
        <v>-194737</v>
      </c>
      <c r="H278" s="166">
        <v>2399839</v>
      </c>
      <c r="I278" s="297">
        <v>2062104</v>
      </c>
      <c r="J278" s="326">
        <v>-303742</v>
      </c>
      <c r="K278" s="528">
        <v>1059397.7324163243</v>
      </c>
      <c r="L278" s="205">
        <f t="shared" si="53"/>
        <v>2817759.7324163243</v>
      </c>
      <c r="M278" s="63">
        <f t="shared" si="54"/>
        <v>603.50390499385833</v>
      </c>
      <c r="N278" s="324">
        <v>6</v>
      </c>
      <c r="O278" s="189">
        <f t="shared" si="48"/>
        <v>-13434464.846516222</v>
      </c>
      <c r="P278" s="190">
        <f t="shared" si="55"/>
        <v>-0.82662313588326031</v>
      </c>
      <c r="Q278" s="189">
        <f t="shared" si="49"/>
        <v>-2896.1137907280508</v>
      </c>
      <c r="R278" s="42"/>
      <c r="S278" s="62">
        <f t="shared" si="50"/>
        <v>-0.84290657799872692</v>
      </c>
      <c r="T278" s="62">
        <f t="shared" si="51"/>
        <v>-0.68982828476521196</v>
      </c>
      <c r="U278" s="84"/>
      <c r="V278" s="44"/>
      <c r="W278" s="91">
        <v>887</v>
      </c>
      <c r="X278" s="86" t="s">
        <v>202</v>
      </c>
      <c r="Y278" s="87">
        <v>4644</v>
      </c>
      <c r="Z278" s="203">
        <v>8764951.5059160925</v>
      </c>
      <c r="AA278" s="166">
        <v>4361657.9582490539</v>
      </c>
      <c r="AB278" s="204">
        <f t="shared" si="56"/>
        <v>13126609.464165147</v>
      </c>
      <c r="AC278" s="248">
        <v>-289905</v>
      </c>
      <c r="AD278" s="161">
        <v>3415520.1147673996</v>
      </c>
      <c r="AE278" s="205">
        <f t="shared" si="57"/>
        <v>16252224.578932546</v>
      </c>
      <c r="AF278" s="166">
        <f t="shared" si="58"/>
        <v>3499.6176957219091</v>
      </c>
    </row>
    <row r="279" spans="1:32">
      <c r="A279" s="91">
        <v>889</v>
      </c>
      <c r="B279" s="86" t="s">
        <v>203</v>
      </c>
      <c r="C279" s="87">
        <v>2568</v>
      </c>
      <c r="D279" s="207">
        <v>3548344</v>
      </c>
      <c r="E279" s="325">
        <f t="shared" si="52"/>
        <v>2030618</v>
      </c>
      <c r="F279" s="299">
        <v>1089285</v>
      </c>
      <c r="G279" s="238">
        <v>428441</v>
      </c>
      <c r="H279" s="166">
        <v>1009703</v>
      </c>
      <c r="I279" s="297">
        <v>4558047</v>
      </c>
      <c r="J279" s="326">
        <v>343566</v>
      </c>
      <c r="K279" s="528">
        <v>555205.31133360858</v>
      </c>
      <c r="L279" s="205">
        <f t="shared" si="53"/>
        <v>5456818.3113336088</v>
      </c>
      <c r="M279" s="63">
        <f t="shared" si="54"/>
        <v>2124.9292489616855</v>
      </c>
      <c r="N279" s="324">
        <v>17</v>
      </c>
      <c r="O279" s="189">
        <f t="shared" si="48"/>
        <v>-7177436.2373988153</v>
      </c>
      <c r="P279" s="190">
        <f t="shared" si="55"/>
        <v>-0.56809336947536149</v>
      </c>
      <c r="Q279" s="189">
        <f t="shared" si="49"/>
        <v>-2699.1465619327109</v>
      </c>
      <c r="R279" s="42"/>
      <c r="S279" s="62">
        <f t="shared" si="50"/>
        <v>-0.5708776276884584</v>
      </c>
      <c r="T279" s="62">
        <f t="shared" si="51"/>
        <v>-0.69124629258660319</v>
      </c>
      <c r="U279" s="84"/>
      <c r="V279" s="44"/>
      <c r="W279" s="91">
        <v>889</v>
      </c>
      <c r="X279" s="86" t="s">
        <v>203</v>
      </c>
      <c r="Y279" s="87">
        <v>2619</v>
      </c>
      <c r="Z279" s="203">
        <v>8131910.992199678</v>
      </c>
      <c r="AA279" s="166">
        <v>2489877.3229778665</v>
      </c>
      <c r="AB279" s="204">
        <f t="shared" si="56"/>
        <v>10621788.315177545</v>
      </c>
      <c r="AC279" s="247">
        <v>214252</v>
      </c>
      <c r="AD279" s="161">
        <v>1798214.233554879</v>
      </c>
      <c r="AE279" s="205">
        <f t="shared" si="57"/>
        <v>12634254.548732424</v>
      </c>
      <c r="AF279" s="166">
        <f t="shared" si="58"/>
        <v>4824.0758108943965</v>
      </c>
    </row>
    <row r="280" spans="1:32">
      <c r="A280" s="91">
        <v>890</v>
      </c>
      <c r="B280" s="86" t="s">
        <v>204</v>
      </c>
      <c r="C280" s="87">
        <v>1176</v>
      </c>
      <c r="D280" s="207">
        <v>2561727</v>
      </c>
      <c r="E280" s="325">
        <f t="shared" si="52"/>
        <v>1865208</v>
      </c>
      <c r="F280" s="299">
        <v>119374</v>
      </c>
      <c r="G280" s="238">
        <v>577145</v>
      </c>
      <c r="H280" s="166">
        <v>493192</v>
      </c>
      <c r="I280" s="297">
        <v>3054919</v>
      </c>
      <c r="J280" s="326">
        <v>421218</v>
      </c>
      <c r="K280" s="528">
        <v>234551.63909570267</v>
      </c>
      <c r="L280" s="205">
        <f t="shared" si="53"/>
        <v>3710688.6390957027</v>
      </c>
      <c r="M280" s="63">
        <f t="shared" si="54"/>
        <v>3155.347482224237</v>
      </c>
      <c r="N280" s="324">
        <v>19</v>
      </c>
      <c r="O280" s="189">
        <f t="shared" si="48"/>
        <v>-4532422.1364777703</v>
      </c>
      <c r="P280" s="190">
        <f t="shared" si="55"/>
        <v>-0.54984365246049349</v>
      </c>
      <c r="Q280" s="189">
        <f t="shared" si="49"/>
        <v>-3606.8434739476033</v>
      </c>
      <c r="R280" s="42"/>
      <c r="S280" s="62">
        <f t="shared" si="50"/>
        <v>-0.55851706636297349</v>
      </c>
      <c r="T280" s="62">
        <f t="shared" si="51"/>
        <v>-0.69481018111877035</v>
      </c>
      <c r="U280" s="84"/>
      <c r="V280" s="44"/>
      <c r="W280" s="91">
        <v>890</v>
      </c>
      <c r="X280" s="86" t="s">
        <v>204</v>
      </c>
      <c r="Y280" s="87">
        <v>1219</v>
      </c>
      <c r="Z280" s="203">
        <v>6091171.8639524952</v>
      </c>
      <c r="AA280" s="166">
        <v>828504.45248617942</v>
      </c>
      <c r="AB280" s="204">
        <f t="shared" si="56"/>
        <v>6919676.3164386749</v>
      </c>
      <c r="AC280" s="248">
        <v>554891</v>
      </c>
      <c r="AD280" s="161">
        <v>768543.45913479803</v>
      </c>
      <c r="AE280" s="205">
        <f t="shared" si="57"/>
        <v>8243110.7755734734</v>
      </c>
      <c r="AF280" s="166">
        <f t="shared" si="58"/>
        <v>6762.1909561718403</v>
      </c>
    </row>
    <row r="281" spans="1:32">
      <c r="A281" s="91">
        <v>892</v>
      </c>
      <c r="B281" s="86" t="s">
        <v>205</v>
      </c>
      <c r="C281" s="87">
        <v>3634</v>
      </c>
      <c r="D281" s="207">
        <v>4391283</v>
      </c>
      <c r="E281" s="325">
        <f t="shared" si="52"/>
        <v>3883273</v>
      </c>
      <c r="F281" s="299">
        <v>377504</v>
      </c>
      <c r="G281" s="238">
        <v>130506</v>
      </c>
      <c r="H281" s="166">
        <v>2042123</v>
      </c>
      <c r="I281" s="297">
        <v>6433406</v>
      </c>
      <c r="J281" s="326">
        <v>-596101</v>
      </c>
      <c r="K281" s="528">
        <v>596788.2530678059</v>
      </c>
      <c r="L281" s="205">
        <f t="shared" si="53"/>
        <v>6434093.2530678064</v>
      </c>
      <c r="M281" s="63">
        <f t="shared" si="54"/>
        <v>1770.5264868100733</v>
      </c>
      <c r="N281" s="324">
        <v>13</v>
      </c>
      <c r="O281" s="189">
        <f t="shared" si="48"/>
        <v>-4397481.6552703083</v>
      </c>
      <c r="P281" s="190">
        <f t="shared" si="55"/>
        <v>-0.4059872818573354</v>
      </c>
      <c r="Q281" s="189">
        <f t="shared" si="49"/>
        <v>-1200.2839652848568</v>
      </c>
      <c r="R281" s="42"/>
      <c r="S281" s="62">
        <f t="shared" si="50"/>
        <v>-0.31966496380587983</v>
      </c>
      <c r="T281" s="62">
        <f t="shared" si="51"/>
        <v>-0.7012733638521238</v>
      </c>
      <c r="U281" s="84"/>
      <c r="V281" s="44"/>
      <c r="W281" s="91">
        <v>892</v>
      </c>
      <c r="X281" s="86" t="s">
        <v>205</v>
      </c>
      <c r="Y281" s="87">
        <v>3646</v>
      </c>
      <c r="Z281" s="203">
        <v>5905672.470319787</v>
      </c>
      <c r="AA281" s="166">
        <v>3550559.6179014561</v>
      </c>
      <c r="AB281" s="204">
        <f t="shared" si="56"/>
        <v>9456232.0882212427</v>
      </c>
      <c r="AC281" s="247">
        <v>-622431</v>
      </c>
      <c r="AD281" s="161">
        <v>1997773.8201168729</v>
      </c>
      <c r="AE281" s="205">
        <f t="shared" si="57"/>
        <v>10831574.908338115</v>
      </c>
      <c r="AF281" s="166">
        <f t="shared" si="58"/>
        <v>2970.81045209493</v>
      </c>
    </row>
    <row r="282" spans="1:32">
      <c r="A282" s="91">
        <v>893</v>
      </c>
      <c r="B282" s="86" t="s">
        <v>357</v>
      </c>
      <c r="C282" s="87">
        <v>7497</v>
      </c>
      <c r="D282" s="207">
        <v>5671398</v>
      </c>
      <c r="E282" s="325">
        <f t="shared" si="52"/>
        <v>6499327</v>
      </c>
      <c r="F282" s="299">
        <v>-632871</v>
      </c>
      <c r="G282" s="238">
        <v>-195058</v>
      </c>
      <c r="H282" s="166">
        <v>2204497</v>
      </c>
      <c r="I282" s="297">
        <v>7875895</v>
      </c>
      <c r="J282" s="326">
        <v>-300256</v>
      </c>
      <c r="K282" s="528">
        <v>1521040.3856361366</v>
      </c>
      <c r="L282" s="205">
        <f t="shared" si="53"/>
        <v>9096679.3856361359</v>
      </c>
      <c r="M282" s="63">
        <f t="shared" si="54"/>
        <v>1213.3759351255351</v>
      </c>
      <c r="N282" s="324">
        <v>15</v>
      </c>
      <c r="O282" s="189">
        <f t="shared" si="48"/>
        <v>-15291448.536157981</v>
      </c>
      <c r="P282" s="190">
        <f t="shared" si="55"/>
        <v>-0.62700378582535587</v>
      </c>
      <c r="Q282" s="189">
        <f t="shared" si="49"/>
        <v>-2047.5049208437279</v>
      </c>
      <c r="R282" s="42"/>
      <c r="S282" s="62">
        <f t="shared" si="50"/>
        <v>-0.60515396089604567</v>
      </c>
      <c r="T282" s="62">
        <f t="shared" si="51"/>
        <v>-0.68979133996038333</v>
      </c>
      <c r="U282" s="84"/>
      <c r="V282" s="44"/>
      <c r="W282" s="91">
        <v>893</v>
      </c>
      <c r="X282" s="86" t="s">
        <v>357</v>
      </c>
      <c r="Y282" s="87">
        <v>7479</v>
      </c>
      <c r="Z282" s="203">
        <v>14876441.430275984</v>
      </c>
      <c r="AA282" s="166">
        <v>5070307.9859602749</v>
      </c>
      <c r="AB282" s="204">
        <f t="shared" si="56"/>
        <v>19946749.416236259</v>
      </c>
      <c r="AC282" s="248">
        <v>-461903</v>
      </c>
      <c r="AD282" s="161">
        <v>4903281.5055578556</v>
      </c>
      <c r="AE282" s="205">
        <f t="shared" si="57"/>
        <v>24388127.921794116</v>
      </c>
      <c r="AF282" s="166">
        <f t="shared" si="58"/>
        <v>3260.8808559692629</v>
      </c>
    </row>
    <row r="283" spans="1:32">
      <c r="A283" s="91">
        <v>895</v>
      </c>
      <c r="B283" s="86" t="s">
        <v>358</v>
      </c>
      <c r="C283" s="87">
        <v>15463</v>
      </c>
      <c r="D283" s="207">
        <v>4710455</v>
      </c>
      <c r="E283" s="325">
        <f t="shared" si="52"/>
        <v>1916776</v>
      </c>
      <c r="F283" s="299">
        <v>1087191</v>
      </c>
      <c r="G283" s="238">
        <v>1706488</v>
      </c>
      <c r="H283" s="166">
        <v>1470319</v>
      </c>
      <c r="I283" s="297">
        <v>6180774</v>
      </c>
      <c r="J283" s="326">
        <v>-1630871</v>
      </c>
      <c r="K283" s="528">
        <v>2613083.7152337567</v>
      </c>
      <c r="L283" s="205">
        <f t="shared" si="53"/>
        <v>7162986.7152337562</v>
      </c>
      <c r="M283" s="63">
        <f t="shared" si="54"/>
        <v>463.23395946671127</v>
      </c>
      <c r="N283" s="324">
        <v>2</v>
      </c>
      <c r="O283" s="189">
        <f t="shared" si="48"/>
        <v>-26785430.689120218</v>
      </c>
      <c r="P283" s="190">
        <f t="shared" si="55"/>
        <v>-0.7890038104010384</v>
      </c>
      <c r="Q283" s="189">
        <f t="shared" si="49"/>
        <v>-1744.3624382673227</v>
      </c>
      <c r="R283" s="42"/>
      <c r="S283" s="62">
        <f t="shared" si="50"/>
        <v>-0.77302788191422933</v>
      </c>
      <c r="T283" s="62">
        <f t="shared" si="51"/>
        <v>-0.68845237181338659</v>
      </c>
      <c r="U283" s="84"/>
      <c r="V283" s="44"/>
      <c r="W283" s="91">
        <v>895</v>
      </c>
      <c r="X283" s="86" t="s">
        <v>358</v>
      </c>
      <c r="Y283" s="87">
        <v>15378</v>
      </c>
      <c r="Z283" s="203">
        <v>23641478.61572402</v>
      </c>
      <c r="AA283" s="166">
        <v>3589945.4557751114</v>
      </c>
      <c r="AB283" s="204">
        <f t="shared" si="56"/>
        <v>27231424.071499132</v>
      </c>
      <c r="AC283" s="247">
        <v>-1670436</v>
      </c>
      <c r="AD283" s="161">
        <v>8387429.3328548474</v>
      </c>
      <c r="AE283" s="205">
        <f t="shared" si="57"/>
        <v>33948417.404353976</v>
      </c>
      <c r="AF283" s="166">
        <f t="shared" si="58"/>
        <v>2207.5963977340339</v>
      </c>
    </row>
    <row r="284" spans="1:32">
      <c r="A284" s="91">
        <v>905</v>
      </c>
      <c r="B284" s="86" t="s">
        <v>359</v>
      </c>
      <c r="C284" s="87">
        <v>67615</v>
      </c>
      <c r="D284" s="207">
        <v>7384510</v>
      </c>
      <c r="E284" s="325">
        <f t="shared" si="52"/>
        <v>21540502</v>
      </c>
      <c r="F284" s="299">
        <v>-9982524</v>
      </c>
      <c r="G284" s="238">
        <v>-4173468</v>
      </c>
      <c r="H284" s="166">
        <v>2607194</v>
      </c>
      <c r="I284" s="297">
        <v>9991704</v>
      </c>
      <c r="J284" s="326">
        <v>28342371</v>
      </c>
      <c r="K284" s="528">
        <v>10466596.893593699</v>
      </c>
      <c r="L284" s="205">
        <f t="shared" si="53"/>
        <v>48800671.893593699</v>
      </c>
      <c r="M284" s="63">
        <f t="shared" si="54"/>
        <v>721.74328024245654</v>
      </c>
      <c r="N284" s="324">
        <v>15</v>
      </c>
      <c r="O284" s="189">
        <f t="shared" si="48"/>
        <v>-91350632.10840106</v>
      </c>
      <c r="P284" s="190">
        <f t="shared" si="55"/>
        <v>-0.65180008676266665</v>
      </c>
      <c r="Q284" s="189">
        <f t="shared" si="49"/>
        <v>-1353.0047472033957</v>
      </c>
      <c r="R284" s="42"/>
      <c r="S284" s="62">
        <f t="shared" si="50"/>
        <v>-0.87301876133330536</v>
      </c>
      <c r="T284" s="62">
        <f t="shared" si="51"/>
        <v>-0.6887401024520341</v>
      </c>
      <c r="U284" s="84"/>
      <c r="V284" s="44"/>
      <c r="W284" s="91">
        <v>905</v>
      </c>
      <c r="X284" s="86" t="s">
        <v>359</v>
      </c>
      <c r="Y284" s="87">
        <v>67551</v>
      </c>
      <c r="Z284" s="203">
        <v>73786939.824964106</v>
      </c>
      <c r="AA284" s="166">
        <v>4899518.9378663776</v>
      </c>
      <c r="AB284" s="204">
        <f t="shared" si="56"/>
        <v>78686458.762830481</v>
      </c>
      <c r="AC284" s="248">
        <v>27838294</v>
      </c>
      <c r="AD284" s="161">
        <v>33626551.239164285</v>
      </c>
      <c r="AE284" s="205">
        <f t="shared" si="57"/>
        <v>140151304.00199476</v>
      </c>
      <c r="AF284" s="166">
        <f t="shared" si="58"/>
        <v>2074.7480274458521</v>
      </c>
    </row>
    <row r="285" spans="1:32">
      <c r="A285" s="91">
        <v>908</v>
      </c>
      <c r="B285" s="86" t="s">
        <v>206</v>
      </c>
      <c r="C285" s="87">
        <v>20695</v>
      </c>
      <c r="D285" s="207">
        <v>4379279</v>
      </c>
      <c r="E285" s="325">
        <f t="shared" si="52"/>
        <v>4314102</v>
      </c>
      <c r="F285" s="299">
        <v>-196172</v>
      </c>
      <c r="G285" s="238">
        <v>261349</v>
      </c>
      <c r="H285" s="166">
        <v>4395559</v>
      </c>
      <c r="I285" s="297">
        <v>8774838</v>
      </c>
      <c r="J285" s="326">
        <v>933289</v>
      </c>
      <c r="K285" s="528">
        <v>2924192.5603013136</v>
      </c>
      <c r="L285" s="205">
        <f t="shared" si="53"/>
        <v>12632319.560301313</v>
      </c>
      <c r="M285" s="63">
        <f t="shared" si="54"/>
        <v>610.40442427162668</v>
      </c>
      <c r="N285" s="324">
        <v>6</v>
      </c>
      <c r="O285" s="189">
        <f t="shared" si="48"/>
        <v>-33946685.131155841</v>
      </c>
      <c r="P285" s="190">
        <f t="shared" si="55"/>
        <v>-0.72879799291593383</v>
      </c>
      <c r="Q285" s="189">
        <f t="shared" si="49"/>
        <v>-1632.7453321192788</v>
      </c>
      <c r="R285" s="42"/>
      <c r="S285" s="62">
        <f t="shared" si="50"/>
        <v>-0.75775286213599879</v>
      </c>
      <c r="T285" s="62">
        <f t="shared" si="51"/>
        <v>-0.69182343722208872</v>
      </c>
      <c r="U285" s="84"/>
      <c r="V285" s="44"/>
      <c r="W285" s="91">
        <v>908</v>
      </c>
      <c r="X285" s="86" t="s">
        <v>206</v>
      </c>
      <c r="Y285" s="87">
        <v>20765</v>
      </c>
      <c r="Z285" s="203">
        <v>32010236.300840948</v>
      </c>
      <c r="AA285" s="166">
        <v>4212433.1489266707</v>
      </c>
      <c r="AB285" s="204">
        <f t="shared" si="56"/>
        <v>36222669.449767619</v>
      </c>
      <c r="AC285" s="247">
        <v>867643</v>
      </c>
      <c r="AD285" s="161">
        <v>9488692.2416895311</v>
      </c>
      <c r="AE285" s="205">
        <f t="shared" si="57"/>
        <v>46579004.691457152</v>
      </c>
      <c r="AF285" s="166">
        <f t="shared" si="58"/>
        <v>2243.1497563909056</v>
      </c>
    </row>
    <row r="286" spans="1:32">
      <c r="A286" s="91">
        <v>915</v>
      </c>
      <c r="B286" s="86" t="s">
        <v>207</v>
      </c>
      <c r="C286" s="87">
        <v>19973</v>
      </c>
      <c r="D286" s="207">
        <v>-1281</v>
      </c>
      <c r="E286" s="325">
        <f t="shared" si="52"/>
        <v>-1808328</v>
      </c>
      <c r="F286" s="299">
        <v>773634</v>
      </c>
      <c r="G286" s="238">
        <v>1033413</v>
      </c>
      <c r="H286" s="166">
        <v>6452902</v>
      </c>
      <c r="I286" s="297">
        <v>6451621</v>
      </c>
      <c r="J286" s="326">
        <v>-2328772</v>
      </c>
      <c r="K286" s="528">
        <v>3323029.3194958591</v>
      </c>
      <c r="L286" s="205">
        <f t="shared" si="53"/>
        <v>7445878.3194958586</v>
      </c>
      <c r="M286" s="63">
        <f t="shared" si="54"/>
        <v>372.79719218424168</v>
      </c>
      <c r="N286" s="324">
        <v>11</v>
      </c>
      <c r="O286" s="189">
        <f t="shared" si="48"/>
        <v>-51754585.120804712</v>
      </c>
      <c r="P286" s="190">
        <f t="shared" si="55"/>
        <v>-0.87422601299389335</v>
      </c>
      <c r="Q286" s="189">
        <f t="shared" si="49"/>
        <v>-2546.6457233054794</v>
      </c>
      <c r="R286" s="42"/>
      <c r="S286" s="62">
        <f t="shared" si="50"/>
        <v>-0.87272698731837661</v>
      </c>
      <c r="T286" s="62">
        <f t="shared" si="51"/>
        <v>-0.69424766120966708</v>
      </c>
      <c r="U286" s="84"/>
      <c r="V286" s="44"/>
      <c r="W286" s="91">
        <v>915</v>
      </c>
      <c r="X286" s="86" t="s">
        <v>207</v>
      </c>
      <c r="Y286" s="87">
        <v>20278</v>
      </c>
      <c r="Z286" s="203">
        <v>42564456.143145926</v>
      </c>
      <c r="AA286" s="166">
        <v>8126738.0390715599</v>
      </c>
      <c r="AB286" s="204">
        <f t="shared" si="56"/>
        <v>50691194.182217486</v>
      </c>
      <c r="AC286" s="248">
        <v>-2359100</v>
      </c>
      <c r="AD286" s="161">
        <v>10868369.258083086</v>
      </c>
      <c r="AE286" s="205">
        <f t="shared" si="57"/>
        <v>59200463.440300569</v>
      </c>
      <c r="AF286" s="166">
        <f t="shared" si="58"/>
        <v>2919.4429154897211</v>
      </c>
    </row>
    <row r="287" spans="1:32">
      <c r="A287" s="91">
        <v>918</v>
      </c>
      <c r="B287" s="86" t="s">
        <v>360</v>
      </c>
      <c r="C287" s="87">
        <v>2271</v>
      </c>
      <c r="D287" s="207">
        <v>317816</v>
      </c>
      <c r="E287" s="325">
        <f t="shared" si="52"/>
        <v>398196</v>
      </c>
      <c r="F287" s="299">
        <v>-60287</v>
      </c>
      <c r="G287" s="238">
        <v>-20093</v>
      </c>
      <c r="H287" s="166">
        <v>738026</v>
      </c>
      <c r="I287" s="297">
        <v>1055842</v>
      </c>
      <c r="J287" s="326">
        <v>-563325</v>
      </c>
      <c r="K287" s="528">
        <v>520627.6267714923</v>
      </c>
      <c r="L287" s="205">
        <f t="shared" si="53"/>
        <v>1013144.6267714923</v>
      </c>
      <c r="M287" s="63">
        <f t="shared" si="54"/>
        <v>446.12268902311416</v>
      </c>
      <c r="N287" s="324">
        <v>2</v>
      </c>
      <c r="O287" s="189">
        <f t="shared" si="48"/>
        <v>-5451723.2327761436</v>
      </c>
      <c r="P287" s="190">
        <f t="shared" si="55"/>
        <v>-0.84328455758376719</v>
      </c>
      <c r="Q287" s="189">
        <f t="shared" si="49"/>
        <v>-2374.5002863467093</v>
      </c>
      <c r="R287" s="42"/>
      <c r="S287" s="62">
        <f t="shared" si="50"/>
        <v>-0.80014458901315366</v>
      </c>
      <c r="T287" s="62">
        <f t="shared" si="51"/>
        <v>-0.69006838510377388</v>
      </c>
      <c r="U287" s="84"/>
      <c r="V287" s="44"/>
      <c r="W287" s="91">
        <v>918</v>
      </c>
      <c r="X287" s="86" t="s">
        <v>360</v>
      </c>
      <c r="Y287" s="87">
        <v>2292</v>
      </c>
      <c r="Z287" s="203">
        <v>3912034.2993730148</v>
      </c>
      <c r="AA287" s="166">
        <v>1370995.0406206436</v>
      </c>
      <c r="AB287" s="204">
        <f t="shared" si="56"/>
        <v>5283029.3399936585</v>
      </c>
      <c r="AC287" s="247">
        <v>-497976</v>
      </c>
      <c r="AD287" s="161">
        <v>1679814.5195539773</v>
      </c>
      <c r="AE287" s="205">
        <f t="shared" si="57"/>
        <v>6464867.8595476355</v>
      </c>
      <c r="AF287" s="166">
        <f t="shared" si="58"/>
        <v>2820.6229753698235</v>
      </c>
    </row>
    <row r="288" spans="1:32">
      <c r="A288" s="91">
        <v>921</v>
      </c>
      <c r="B288" s="86" t="s">
        <v>208</v>
      </c>
      <c r="C288" s="87">
        <v>1941</v>
      </c>
      <c r="D288" s="207">
        <v>1065284</v>
      </c>
      <c r="E288" s="325">
        <f t="shared" si="52"/>
        <v>200409</v>
      </c>
      <c r="F288" s="299">
        <v>750034</v>
      </c>
      <c r="G288" s="238">
        <v>114841</v>
      </c>
      <c r="H288" s="166">
        <v>964813</v>
      </c>
      <c r="I288" s="297">
        <v>2030097</v>
      </c>
      <c r="J288" s="326">
        <v>168534</v>
      </c>
      <c r="K288" s="528">
        <v>489090.13610551949</v>
      </c>
      <c r="L288" s="205">
        <f t="shared" si="53"/>
        <v>2687721.1361055197</v>
      </c>
      <c r="M288" s="63">
        <f t="shared" si="54"/>
        <v>1384.7094982511694</v>
      </c>
      <c r="N288" s="324">
        <v>11</v>
      </c>
      <c r="O288" s="189">
        <f t="shared" si="48"/>
        <v>-8577968.316586528</v>
      </c>
      <c r="P288" s="190">
        <f t="shared" si="55"/>
        <v>-0.76142417670999607</v>
      </c>
      <c r="Q288" s="189">
        <f t="shared" si="49"/>
        <v>-4328.1147678198486</v>
      </c>
      <c r="R288" s="42"/>
      <c r="S288" s="62">
        <f t="shared" si="50"/>
        <v>-0.78678380472759024</v>
      </c>
      <c r="T288" s="62">
        <f t="shared" si="51"/>
        <v>-0.69370315399238258</v>
      </c>
      <c r="U288" s="84"/>
      <c r="V288" s="44"/>
      <c r="W288" s="91">
        <v>921</v>
      </c>
      <c r="X288" s="86" t="s">
        <v>208</v>
      </c>
      <c r="Y288" s="87">
        <v>1972</v>
      </c>
      <c r="Z288" s="203">
        <v>7432050.1151602613</v>
      </c>
      <c r="AA288" s="166">
        <v>2089257.5763417992</v>
      </c>
      <c r="AB288" s="204">
        <f t="shared" si="56"/>
        <v>9521307.6915020607</v>
      </c>
      <c r="AC288" s="248">
        <v>147597</v>
      </c>
      <c r="AD288" s="161">
        <v>1596784.7611899865</v>
      </c>
      <c r="AE288" s="205">
        <f t="shared" si="57"/>
        <v>11265689.452692047</v>
      </c>
      <c r="AF288" s="166">
        <f t="shared" si="58"/>
        <v>5712.8242660710175</v>
      </c>
    </row>
    <row r="289" spans="1:32">
      <c r="A289" s="91">
        <v>922</v>
      </c>
      <c r="B289" s="86" t="s">
        <v>209</v>
      </c>
      <c r="C289" s="87">
        <v>4444</v>
      </c>
      <c r="D289" s="207">
        <v>1920094</v>
      </c>
      <c r="E289" s="325">
        <f t="shared" si="52"/>
        <v>2574164</v>
      </c>
      <c r="F289" s="299">
        <v>-317848</v>
      </c>
      <c r="G289" s="238">
        <v>-336222</v>
      </c>
      <c r="H289" s="166">
        <v>1367818</v>
      </c>
      <c r="I289" s="297">
        <v>3287912</v>
      </c>
      <c r="J289" s="326">
        <v>-1061894</v>
      </c>
      <c r="K289" s="528">
        <v>723605.03246662067</v>
      </c>
      <c r="L289" s="205">
        <f t="shared" si="53"/>
        <v>2949623.0324666207</v>
      </c>
      <c r="M289" s="63">
        <f t="shared" si="54"/>
        <v>663.73155546053567</v>
      </c>
      <c r="N289" s="324">
        <v>6</v>
      </c>
      <c r="O289" s="189">
        <f t="shared" si="48"/>
        <v>-4987661.1314250194</v>
      </c>
      <c r="P289" s="190">
        <f t="shared" si="55"/>
        <v>-0.62838384369743616</v>
      </c>
      <c r="Q289" s="189">
        <f t="shared" si="49"/>
        <v>-1153.8283629941561</v>
      </c>
      <c r="R289" s="42"/>
      <c r="S289" s="62">
        <f t="shared" si="50"/>
        <v>-0.4962118224811678</v>
      </c>
      <c r="T289" s="62">
        <f t="shared" si="51"/>
        <v>-0.70082984964003314</v>
      </c>
      <c r="U289" s="84"/>
      <c r="V289" s="44"/>
      <c r="W289" s="91">
        <v>922</v>
      </c>
      <c r="X289" s="86" t="s">
        <v>209</v>
      </c>
      <c r="Y289" s="87">
        <v>4367</v>
      </c>
      <c r="Z289" s="203">
        <v>4735206.6866662437</v>
      </c>
      <c r="AA289" s="166">
        <v>1791171.1576750788</v>
      </c>
      <c r="AB289" s="204">
        <f t="shared" si="56"/>
        <v>6526377.8443413228</v>
      </c>
      <c r="AC289" s="247">
        <v>-1007801</v>
      </c>
      <c r="AD289" s="161">
        <v>2418707.3195503172</v>
      </c>
      <c r="AE289" s="205">
        <f t="shared" si="57"/>
        <v>7937284.1638916396</v>
      </c>
      <c r="AF289" s="166">
        <f t="shared" si="58"/>
        <v>1817.5599184546918</v>
      </c>
    </row>
    <row r="290" spans="1:32">
      <c r="A290" s="91">
        <v>924</v>
      </c>
      <c r="B290" s="86" t="s">
        <v>361</v>
      </c>
      <c r="C290" s="87">
        <v>3004</v>
      </c>
      <c r="D290" s="207">
        <v>757681</v>
      </c>
      <c r="E290" s="325">
        <f t="shared" si="52"/>
        <v>1176813</v>
      </c>
      <c r="F290" s="299">
        <v>-112247</v>
      </c>
      <c r="G290" s="238">
        <v>-306885</v>
      </c>
      <c r="H290" s="166">
        <v>1620249</v>
      </c>
      <c r="I290" s="297">
        <v>2377930</v>
      </c>
      <c r="J290" s="326">
        <v>185959</v>
      </c>
      <c r="K290" s="528">
        <v>723912.00203211652</v>
      </c>
      <c r="L290" s="205">
        <f t="shared" si="53"/>
        <v>3287801.0020321165</v>
      </c>
      <c r="M290" s="63">
        <f t="shared" si="54"/>
        <v>1094.4743681864568</v>
      </c>
      <c r="N290" s="324">
        <v>16</v>
      </c>
      <c r="O290" s="189">
        <f t="shared" si="48"/>
        <v>-8964794.9257330112</v>
      </c>
      <c r="P290" s="190">
        <f t="shared" si="55"/>
        <v>-0.73166494501122337</v>
      </c>
      <c r="Q290" s="189">
        <f t="shared" si="49"/>
        <v>-2903.1099475607298</v>
      </c>
      <c r="R290" s="42"/>
      <c r="S290" s="62">
        <f t="shared" si="50"/>
        <v>-0.75578242370059867</v>
      </c>
      <c r="T290" s="62">
        <f t="shared" si="51"/>
        <v>-0.6878619572632988</v>
      </c>
      <c r="U290" s="84"/>
      <c r="V290" s="44"/>
      <c r="W290" s="91">
        <v>924</v>
      </c>
      <c r="X290" s="86" t="s">
        <v>361</v>
      </c>
      <c r="Y290" s="87">
        <v>3065</v>
      </c>
      <c r="Z290" s="203">
        <v>6762253.9129898716</v>
      </c>
      <c r="AA290" s="166">
        <v>2974678.3587674634</v>
      </c>
      <c r="AB290" s="204">
        <f t="shared" si="56"/>
        <v>9736932.2717573345</v>
      </c>
      <c r="AC290" s="248">
        <v>196459</v>
      </c>
      <c r="AD290" s="161">
        <v>2319204.6560077919</v>
      </c>
      <c r="AE290" s="205">
        <f t="shared" si="57"/>
        <v>12252595.927765127</v>
      </c>
      <c r="AF290" s="166">
        <f t="shared" si="58"/>
        <v>3997.5843157471868</v>
      </c>
    </row>
    <row r="291" spans="1:32">
      <c r="A291" s="91">
        <v>925</v>
      </c>
      <c r="B291" s="86" t="s">
        <v>210</v>
      </c>
      <c r="C291" s="87">
        <v>3490</v>
      </c>
      <c r="D291" s="207">
        <v>3388596</v>
      </c>
      <c r="E291" s="325">
        <f t="shared" si="52"/>
        <v>1310300</v>
      </c>
      <c r="F291" s="299">
        <v>1179052</v>
      </c>
      <c r="G291" s="238">
        <v>899244</v>
      </c>
      <c r="H291" s="166">
        <v>-135602</v>
      </c>
      <c r="I291" s="297">
        <v>3252993</v>
      </c>
      <c r="J291" s="326">
        <v>120111</v>
      </c>
      <c r="K291" s="528">
        <v>817536.66303129576</v>
      </c>
      <c r="L291" s="205">
        <f t="shared" si="53"/>
        <v>4190640.6630312959</v>
      </c>
      <c r="M291" s="63">
        <f t="shared" si="54"/>
        <v>1200.7566369717181</v>
      </c>
      <c r="N291" s="324">
        <v>11</v>
      </c>
      <c r="O291" s="189">
        <f t="shared" si="48"/>
        <v>-7196091.0935158795</v>
      </c>
      <c r="P291" s="190">
        <f t="shared" si="55"/>
        <v>-0.6319716005761048</v>
      </c>
      <c r="Q291" s="189">
        <f t="shared" si="49"/>
        <v>-2032.2733904408813</v>
      </c>
      <c r="R291" s="42"/>
      <c r="S291" s="62">
        <f t="shared" si="50"/>
        <v>-0.62849383686006588</v>
      </c>
      <c r="T291" s="62">
        <f t="shared" si="51"/>
        <v>-0.68231484091940275</v>
      </c>
      <c r="U291" s="84"/>
      <c r="V291" s="44"/>
      <c r="W291" s="91">
        <v>925</v>
      </c>
      <c r="X291" s="86" t="s">
        <v>210</v>
      </c>
      <c r="Y291" s="87">
        <v>3522</v>
      </c>
      <c r="Z291" s="203">
        <v>7989130.1163990498</v>
      </c>
      <c r="AA291" s="166">
        <v>767098.77764141245</v>
      </c>
      <c r="AB291" s="204">
        <f t="shared" si="56"/>
        <v>8756228.8940404616</v>
      </c>
      <c r="AC291" s="247">
        <v>57085</v>
      </c>
      <c r="AD291" s="161">
        <v>2573417.8625067133</v>
      </c>
      <c r="AE291" s="205">
        <f t="shared" si="57"/>
        <v>11386731.756547175</v>
      </c>
      <c r="AF291" s="166">
        <f t="shared" si="58"/>
        <v>3233.0300274125993</v>
      </c>
    </row>
    <row r="292" spans="1:32">
      <c r="A292" s="91">
        <v>927</v>
      </c>
      <c r="B292" s="86" t="s">
        <v>362</v>
      </c>
      <c r="C292" s="87">
        <v>29239</v>
      </c>
      <c r="D292" s="207">
        <v>15475560</v>
      </c>
      <c r="E292" s="325">
        <f t="shared" si="52"/>
        <v>14592275</v>
      </c>
      <c r="F292" s="299">
        <v>-5557</v>
      </c>
      <c r="G292" s="238">
        <v>888842</v>
      </c>
      <c r="H292" s="166">
        <v>3695454</v>
      </c>
      <c r="I292" s="297">
        <v>19171015</v>
      </c>
      <c r="J292" s="326">
        <v>-3298104</v>
      </c>
      <c r="K292" s="528">
        <v>4188001.3455443038</v>
      </c>
      <c r="L292" s="205">
        <f t="shared" si="53"/>
        <v>20060912.345544305</v>
      </c>
      <c r="M292" s="63">
        <f t="shared" si="54"/>
        <v>686.10117806848064</v>
      </c>
      <c r="N292" s="324">
        <v>1</v>
      </c>
      <c r="O292" s="189">
        <f t="shared" si="48"/>
        <v>-15989460.489637192</v>
      </c>
      <c r="P292" s="190">
        <f t="shared" si="55"/>
        <v>-0.44353107144659276</v>
      </c>
      <c r="Q292" s="189">
        <f t="shared" si="49"/>
        <v>-550.19418664967759</v>
      </c>
      <c r="R292" s="42"/>
      <c r="S292" s="62">
        <f t="shared" si="50"/>
        <v>-0.25382967132761258</v>
      </c>
      <c r="T292" s="62">
        <f t="shared" si="51"/>
        <v>-0.69227631456726102</v>
      </c>
      <c r="U292" s="84"/>
      <c r="V292" s="44"/>
      <c r="W292" s="91">
        <v>927</v>
      </c>
      <c r="X292" s="86" t="s">
        <v>362</v>
      </c>
      <c r="Y292" s="87">
        <v>29160</v>
      </c>
      <c r="Z292" s="203">
        <v>26725941.265296564</v>
      </c>
      <c r="AA292" s="166">
        <v>-1033395.9263392438</v>
      </c>
      <c r="AB292" s="204">
        <f t="shared" si="56"/>
        <v>25692545.338957321</v>
      </c>
      <c r="AC292" s="248">
        <v>-3251789</v>
      </c>
      <c r="AD292" s="161">
        <v>13609616.496224178</v>
      </c>
      <c r="AE292" s="205">
        <f t="shared" si="57"/>
        <v>36050372.835181497</v>
      </c>
      <c r="AF292" s="166">
        <f t="shared" si="58"/>
        <v>1236.2953647181582</v>
      </c>
    </row>
    <row r="293" spans="1:32">
      <c r="A293" s="91">
        <v>931</v>
      </c>
      <c r="B293" s="86" t="s">
        <v>211</v>
      </c>
      <c r="C293" s="87">
        <v>6070</v>
      </c>
      <c r="D293" s="207">
        <v>6691308</v>
      </c>
      <c r="E293" s="325">
        <f t="shared" si="52"/>
        <v>790122</v>
      </c>
      <c r="F293" s="299">
        <v>3485528</v>
      </c>
      <c r="G293" s="238">
        <v>2415658</v>
      </c>
      <c r="H293" s="166">
        <v>1848308</v>
      </c>
      <c r="I293" s="297">
        <v>8539616</v>
      </c>
      <c r="J293" s="326">
        <v>31174</v>
      </c>
      <c r="K293" s="528">
        <v>1313012.9657017426</v>
      </c>
      <c r="L293" s="205">
        <f t="shared" si="53"/>
        <v>9883802.9657017421</v>
      </c>
      <c r="M293" s="63">
        <f t="shared" si="54"/>
        <v>1628.3036187317532</v>
      </c>
      <c r="N293" s="324">
        <v>13</v>
      </c>
      <c r="O293" s="189">
        <f t="shared" si="48"/>
        <v>-17850410.31397403</v>
      </c>
      <c r="P293" s="190">
        <f t="shared" si="55"/>
        <v>-0.64362418122223042</v>
      </c>
      <c r="Q293" s="189">
        <f t="shared" si="49"/>
        <v>-2920.5258514463303</v>
      </c>
      <c r="R293" s="239"/>
      <c r="S293" s="62">
        <f t="shared" si="50"/>
        <v>-0.63473487679481455</v>
      </c>
      <c r="T293" s="62">
        <f t="shared" si="51"/>
        <v>-0.69670343393958267</v>
      </c>
      <c r="U293" s="84"/>
      <c r="V293" s="44"/>
      <c r="W293" s="91">
        <v>931</v>
      </c>
      <c r="X293" s="86" t="s">
        <v>211</v>
      </c>
      <c r="Y293" s="87">
        <v>6097</v>
      </c>
      <c r="Z293" s="203">
        <v>18424906.415239841</v>
      </c>
      <c r="AA293" s="166">
        <v>4954319.9534461293</v>
      </c>
      <c r="AB293" s="204">
        <f t="shared" si="56"/>
        <v>23379226.368685968</v>
      </c>
      <c r="AC293" s="247">
        <v>25848</v>
      </c>
      <c r="AD293" s="161">
        <v>4329138.9109898051</v>
      </c>
      <c r="AE293" s="205">
        <f t="shared" si="57"/>
        <v>27734213.279675774</v>
      </c>
      <c r="AF293" s="166">
        <f t="shared" si="58"/>
        <v>4548.8294701780833</v>
      </c>
    </row>
    <row r="294" spans="1:32">
      <c r="A294" s="91">
        <v>934</v>
      </c>
      <c r="B294" s="86" t="s">
        <v>363</v>
      </c>
      <c r="C294" s="87">
        <v>2756</v>
      </c>
      <c r="D294" s="207">
        <v>736568</v>
      </c>
      <c r="E294" s="325">
        <f t="shared" si="52"/>
        <v>358316</v>
      </c>
      <c r="F294" s="299">
        <v>336310</v>
      </c>
      <c r="G294" s="238">
        <v>41942</v>
      </c>
      <c r="H294" s="166">
        <v>1250089</v>
      </c>
      <c r="I294" s="297">
        <v>1986657</v>
      </c>
      <c r="J294" s="326">
        <v>-776612</v>
      </c>
      <c r="K294" s="528">
        <v>565563.69020306994</v>
      </c>
      <c r="L294" s="205">
        <f t="shared" si="53"/>
        <v>1775608.6902030699</v>
      </c>
      <c r="M294" s="63">
        <f t="shared" si="54"/>
        <v>644.27020689516326</v>
      </c>
      <c r="N294" s="324">
        <v>14</v>
      </c>
      <c r="O294" s="189">
        <f t="shared" si="48"/>
        <v>-7342068.2153958892</v>
      </c>
      <c r="P294" s="190">
        <f t="shared" si="55"/>
        <v>-0.80525645857085493</v>
      </c>
      <c r="Q294" s="189">
        <f t="shared" si="49"/>
        <v>-2630.7574172423938</v>
      </c>
      <c r="R294" s="42"/>
      <c r="S294" s="62">
        <f t="shared" si="50"/>
        <v>-0.75346366078672544</v>
      </c>
      <c r="T294" s="62">
        <f t="shared" si="51"/>
        <v>-0.68852327019416792</v>
      </c>
      <c r="U294" s="84"/>
      <c r="V294" s="44"/>
      <c r="W294" s="91">
        <v>934</v>
      </c>
      <c r="X294" s="86" t="s">
        <v>363</v>
      </c>
      <c r="Y294" s="87">
        <v>2784</v>
      </c>
      <c r="Z294" s="203">
        <v>5903790.1411740761</v>
      </c>
      <c r="AA294" s="166">
        <v>2154482.3485515681</v>
      </c>
      <c r="AB294" s="204">
        <f t="shared" si="56"/>
        <v>8058272.4897256438</v>
      </c>
      <c r="AC294" s="248">
        <v>-756345</v>
      </c>
      <c r="AD294" s="161">
        <v>1815749.4158733152</v>
      </c>
      <c r="AE294" s="205">
        <f t="shared" si="57"/>
        <v>9117676.905598959</v>
      </c>
      <c r="AF294" s="166">
        <f t="shared" si="58"/>
        <v>3275.0276241375573</v>
      </c>
    </row>
    <row r="295" spans="1:32">
      <c r="A295" s="91">
        <v>935</v>
      </c>
      <c r="B295" s="86" t="s">
        <v>364</v>
      </c>
      <c r="C295" s="87">
        <v>3040</v>
      </c>
      <c r="D295" s="207">
        <v>699807</v>
      </c>
      <c r="E295" s="325">
        <f t="shared" si="52"/>
        <v>276617</v>
      </c>
      <c r="F295" s="299">
        <v>168608</v>
      </c>
      <c r="G295" s="238">
        <v>254582</v>
      </c>
      <c r="H295" s="166">
        <v>896706</v>
      </c>
      <c r="I295" s="297">
        <v>1596513</v>
      </c>
      <c r="J295" s="326">
        <v>62258</v>
      </c>
      <c r="K295" s="528">
        <v>632603.8478659899</v>
      </c>
      <c r="L295" s="205">
        <f t="shared" si="53"/>
        <v>2291374.8478659899</v>
      </c>
      <c r="M295" s="63">
        <f t="shared" si="54"/>
        <v>753.74172627170719</v>
      </c>
      <c r="N295" s="324">
        <v>8</v>
      </c>
      <c r="O295" s="189">
        <f t="shared" si="48"/>
        <v>-8056892.2623494677</v>
      </c>
      <c r="P295" s="190">
        <f t="shared" si="55"/>
        <v>-0.77857405269293622</v>
      </c>
      <c r="Q295" s="189">
        <f t="shared" si="49"/>
        <v>-2598.4666022723345</v>
      </c>
      <c r="R295" s="42"/>
      <c r="S295" s="62">
        <f t="shared" si="50"/>
        <v>-0.80658715213417786</v>
      </c>
      <c r="T295" s="62">
        <f t="shared" si="51"/>
        <v>-0.69439798902287697</v>
      </c>
      <c r="U295" s="84"/>
      <c r="V295" s="44"/>
      <c r="W295" s="91">
        <v>935</v>
      </c>
      <c r="X295" s="86" t="s">
        <v>364</v>
      </c>
      <c r="Y295" s="87">
        <v>3087</v>
      </c>
      <c r="Z295" s="203">
        <v>6029796.9202505695</v>
      </c>
      <c r="AA295" s="166">
        <v>2224634.0424099993</v>
      </c>
      <c r="AB295" s="204">
        <f t="shared" si="56"/>
        <v>8254430.9626605688</v>
      </c>
      <c r="AC295" s="247">
        <v>23811</v>
      </c>
      <c r="AD295" s="161">
        <v>2070025.1475548889</v>
      </c>
      <c r="AE295" s="205">
        <f t="shared" si="57"/>
        <v>10348267.110215457</v>
      </c>
      <c r="AF295" s="166">
        <f t="shared" si="58"/>
        <v>3352.2083285440417</v>
      </c>
    </row>
    <row r="296" spans="1:32">
      <c r="A296" s="91">
        <v>936</v>
      </c>
      <c r="B296" s="86" t="s">
        <v>365</v>
      </c>
      <c r="C296" s="87">
        <v>6465</v>
      </c>
      <c r="D296" s="207">
        <v>3961986</v>
      </c>
      <c r="E296" s="325">
        <f t="shared" si="52"/>
        <v>691054</v>
      </c>
      <c r="F296" s="299">
        <v>2153809</v>
      </c>
      <c r="G296" s="238">
        <v>1117123</v>
      </c>
      <c r="H296" s="166">
        <v>1661339</v>
      </c>
      <c r="I296" s="297">
        <v>5623325</v>
      </c>
      <c r="J296" s="326">
        <v>714835</v>
      </c>
      <c r="K296" s="528">
        <v>1423625.6235486304</v>
      </c>
      <c r="L296" s="205">
        <f t="shared" si="53"/>
        <v>7761785.6235486306</v>
      </c>
      <c r="M296" s="63">
        <f t="shared" si="54"/>
        <v>1200.5855566200512</v>
      </c>
      <c r="N296" s="324">
        <v>6</v>
      </c>
      <c r="O296" s="189">
        <f t="shared" si="48"/>
        <v>-20065308.106004704</v>
      </c>
      <c r="P296" s="190">
        <f t="shared" si="55"/>
        <v>-0.72107092106045745</v>
      </c>
      <c r="Q296" s="189">
        <f t="shared" si="49"/>
        <v>-3073.9296092099544</v>
      </c>
      <c r="R296" s="42"/>
      <c r="S296" s="62">
        <f t="shared" si="50"/>
        <v>-0.75177214959923555</v>
      </c>
      <c r="T296" s="62">
        <f t="shared" si="51"/>
        <v>-0.68924887447765237</v>
      </c>
      <c r="U296" s="84"/>
      <c r="V296" s="44"/>
      <c r="W296" s="91">
        <v>936</v>
      </c>
      <c r="X296" s="86" t="s">
        <v>365</v>
      </c>
      <c r="Y296" s="87">
        <v>6510</v>
      </c>
      <c r="Z296" s="203">
        <v>18232907.706479948</v>
      </c>
      <c r="AA296" s="166">
        <v>4420976.5813674051</v>
      </c>
      <c r="AB296" s="204">
        <f t="shared" si="56"/>
        <v>22653884.287847355</v>
      </c>
      <c r="AC296" s="248">
        <v>591969</v>
      </c>
      <c r="AD296" s="161">
        <v>4581240.4417059803</v>
      </c>
      <c r="AE296" s="205">
        <f t="shared" si="57"/>
        <v>27827093.729553334</v>
      </c>
      <c r="AF296" s="166">
        <f t="shared" si="58"/>
        <v>4274.5151658300056</v>
      </c>
    </row>
    <row r="297" spans="1:32">
      <c r="A297" s="91">
        <v>946</v>
      </c>
      <c r="B297" s="86" t="s">
        <v>366</v>
      </c>
      <c r="C297" s="87">
        <v>6376</v>
      </c>
      <c r="D297" s="207">
        <v>4980941</v>
      </c>
      <c r="E297" s="325">
        <f t="shared" si="52"/>
        <v>4901433</v>
      </c>
      <c r="F297" s="299">
        <v>-129120</v>
      </c>
      <c r="G297" s="238">
        <v>208628</v>
      </c>
      <c r="H297" s="166">
        <v>2025058</v>
      </c>
      <c r="I297" s="297">
        <v>7006000</v>
      </c>
      <c r="J297" s="326">
        <v>591037</v>
      </c>
      <c r="K297" s="528">
        <v>1380218.5947131673</v>
      </c>
      <c r="L297" s="205">
        <f t="shared" si="53"/>
        <v>8977255.5947131664</v>
      </c>
      <c r="M297" s="63">
        <f t="shared" si="54"/>
        <v>1407.976097037824</v>
      </c>
      <c r="N297" s="324">
        <v>15</v>
      </c>
      <c r="O297" s="189">
        <f t="shared" si="48"/>
        <v>-13703566.76020686</v>
      </c>
      <c r="P297" s="190">
        <f t="shared" si="55"/>
        <v>-0.60419179453756533</v>
      </c>
      <c r="Q297" s="189">
        <f t="shared" si="49"/>
        <v>-2142.5596504449604</v>
      </c>
      <c r="R297" s="42"/>
      <c r="S297" s="62">
        <f t="shared" si="50"/>
        <v>-0.60083741523711565</v>
      </c>
      <c r="T297" s="62">
        <f t="shared" si="51"/>
        <v>-0.68839280825856908</v>
      </c>
      <c r="U297" s="84"/>
      <c r="V297" s="44"/>
      <c r="W297" s="91">
        <v>946</v>
      </c>
      <c r="X297" s="86" t="s">
        <v>366</v>
      </c>
      <c r="Y297" s="87">
        <v>6388</v>
      </c>
      <c r="Z297" s="203">
        <v>13331204.914338754</v>
      </c>
      <c r="AA297" s="166">
        <v>4220540.3329313379</v>
      </c>
      <c r="AB297" s="204">
        <f t="shared" si="56"/>
        <v>17551745.247270092</v>
      </c>
      <c r="AC297" s="247">
        <v>699723</v>
      </c>
      <c r="AD297" s="161">
        <v>4429354.1076499335</v>
      </c>
      <c r="AE297" s="205">
        <f t="shared" si="57"/>
        <v>22680822.354920026</v>
      </c>
      <c r="AF297" s="166">
        <f t="shared" si="58"/>
        <v>3550.5357474827842</v>
      </c>
    </row>
    <row r="298" spans="1:32">
      <c r="A298" s="91">
        <v>976</v>
      </c>
      <c r="B298" s="86" t="s">
        <v>367</v>
      </c>
      <c r="C298" s="87">
        <v>3830</v>
      </c>
      <c r="D298" s="207">
        <v>2840029</v>
      </c>
      <c r="E298" s="325">
        <f t="shared" si="52"/>
        <v>1739485</v>
      </c>
      <c r="F298" s="299">
        <v>714989</v>
      </c>
      <c r="G298" s="238">
        <v>385555</v>
      </c>
      <c r="H298" s="166">
        <v>1988420</v>
      </c>
      <c r="I298" s="297">
        <v>4828450</v>
      </c>
      <c r="J298" s="326">
        <v>-695844</v>
      </c>
      <c r="K298" s="528">
        <v>829621.10435336339</v>
      </c>
      <c r="L298" s="205">
        <f t="shared" si="53"/>
        <v>4962227.1043533636</v>
      </c>
      <c r="M298" s="63">
        <f t="shared" si="54"/>
        <v>1295.6206538781628</v>
      </c>
      <c r="N298" s="324">
        <v>19</v>
      </c>
      <c r="O298" s="189">
        <f t="shared" si="48"/>
        <v>-15719567.396368071</v>
      </c>
      <c r="P298" s="190">
        <f t="shared" si="55"/>
        <v>-0.76006786528217996</v>
      </c>
      <c r="Q298" s="189">
        <f t="shared" si="49"/>
        <v>-4021.0360301119235</v>
      </c>
      <c r="R298" s="42"/>
      <c r="S298" s="62">
        <f t="shared" si="50"/>
        <v>-0.73633915436300523</v>
      </c>
      <c r="T298" s="62">
        <f t="shared" si="51"/>
        <v>-0.69061752298216583</v>
      </c>
      <c r="U298" s="84"/>
      <c r="V298" s="44"/>
      <c r="W298" s="91">
        <v>976</v>
      </c>
      <c r="X298" s="86" t="s">
        <v>367</v>
      </c>
      <c r="Y298" s="87">
        <v>3890</v>
      </c>
      <c r="Z298" s="203">
        <v>14937201.180326618</v>
      </c>
      <c r="AA298" s="166">
        <v>3375908.5585678513</v>
      </c>
      <c r="AB298" s="204">
        <f t="shared" si="56"/>
        <v>18313109.73889447</v>
      </c>
      <c r="AC298" s="248">
        <v>-312854</v>
      </c>
      <c r="AD298" s="161">
        <v>2681538.7618269674</v>
      </c>
      <c r="AE298" s="205">
        <f t="shared" si="57"/>
        <v>20681794.500721436</v>
      </c>
      <c r="AF298" s="166">
        <f t="shared" si="58"/>
        <v>5316.6566839900861</v>
      </c>
    </row>
    <row r="299" spans="1:32">
      <c r="A299" s="91">
        <v>977</v>
      </c>
      <c r="B299" s="86" t="s">
        <v>212</v>
      </c>
      <c r="C299" s="87">
        <v>15357</v>
      </c>
      <c r="D299" s="207">
        <v>9653714</v>
      </c>
      <c r="E299" s="325">
        <f t="shared" si="52"/>
        <v>9988289</v>
      </c>
      <c r="F299" s="299">
        <v>20025</v>
      </c>
      <c r="G299" s="238">
        <v>-354600</v>
      </c>
      <c r="H299" s="166">
        <v>6534374</v>
      </c>
      <c r="I299" s="297">
        <v>16188088</v>
      </c>
      <c r="J299" s="326">
        <v>182836</v>
      </c>
      <c r="K299" s="528">
        <v>2434887.9310677741</v>
      </c>
      <c r="L299" s="205">
        <f t="shared" si="53"/>
        <v>18805811.931067772</v>
      </c>
      <c r="M299" s="63">
        <f t="shared" si="54"/>
        <v>1224.575889240592</v>
      </c>
      <c r="N299" s="324">
        <v>17</v>
      </c>
      <c r="O299" s="189">
        <f t="shared" si="48"/>
        <v>-29265233.755985409</v>
      </c>
      <c r="P299" s="190">
        <f t="shared" si="55"/>
        <v>-0.60879128668231408</v>
      </c>
      <c r="Q299" s="189">
        <f t="shared" si="49"/>
        <v>-1916.5013250205934</v>
      </c>
      <c r="R299" s="42"/>
      <c r="S299" s="62">
        <f t="shared" si="50"/>
        <v>-0.59417685829106781</v>
      </c>
      <c r="T299" s="62">
        <f t="shared" si="51"/>
        <v>-0.69536111789297173</v>
      </c>
      <c r="U299" s="84"/>
      <c r="V299" s="44"/>
      <c r="W299" s="91">
        <v>977</v>
      </c>
      <c r="X299" s="86" t="s">
        <v>212</v>
      </c>
      <c r="Y299" s="87">
        <v>15304</v>
      </c>
      <c r="Z299" s="203">
        <v>29314360.721976548</v>
      </c>
      <c r="AA299" s="166">
        <v>10575153.542369051</v>
      </c>
      <c r="AB299" s="204">
        <f t="shared" si="56"/>
        <v>39889514.264345601</v>
      </c>
      <c r="AC299" s="247">
        <v>188829</v>
      </c>
      <c r="AD299" s="161">
        <v>7992702.422707581</v>
      </c>
      <c r="AE299" s="205">
        <f t="shared" si="57"/>
        <v>48071045.687053181</v>
      </c>
      <c r="AF299" s="166">
        <f t="shared" si="58"/>
        <v>3141.0772142611854</v>
      </c>
    </row>
    <row r="300" spans="1:32">
      <c r="A300" s="91">
        <v>980</v>
      </c>
      <c r="B300" s="86" t="s">
        <v>213</v>
      </c>
      <c r="C300" s="87">
        <v>33533</v>
      </c>
      <c r="D300" s="207">
        <v>20207322</v>
      </c>
      <c r="E300" s="325">
        <f t="shared" si="52"/>
        <v>21837598</v>
      </c>
      <c r="F300" s="299">
        <v>-434704</v>
      </c>
      <c r="G300" s="238">
        <v>-1195572</v>
      </c>
      <c r="H300" s="166">
        <v>6639437</v>
      </c>
      <c r="I300" s="297">
        <v>26846759</v>
      </c>
      <c r="J300" s="326">
        <v>-3835518</v>
      </c>
      <c r="K300" s="528">
        <v>4320934.4172466155</v>
      </c>
      <c r="L300" s="205">
        <f t="shared" si="53"/>
        <v>27332175.417246617</v>
      </c>
      <c r="M300" s="63">
        <f t="shared" si="54"/>
        <v>815.08291585144832</v>
      </c>
      <c r="N300" s="324">
        <v>6</v>
      </c>
      <c r="O300" s="189">
        <f t="shared" si="48"/>
        <v>-25350945.354442038</v>
      </c>
      <c r="P300" s="190">
        <f t="shared" si="55"/>
        <v>-0.48119672834691607</v>
      </c>
      <c r="Q300" s="189">
        <f t="shared" si="49"/>
        <v>-764.52612623564266</v>
      </c>
      <c r="R300" s="42"/>
      <c r="S300" s="62">
        <f t="shared" si="50"/>
        <v>-0.36008704947551529</v>
      </c>
      <c r="T300" s="62">
        <f t="shared" si="51"/>
        <v>-0.69803791781390023</v>
      </c>
      <c r="U300" s="84"/>
      <c r="V300" s="44"/>
      <c r="W300" s="91">
        <v>980</v>
      </c>
      <c r="X300" s="86" t="s">
        <v>213</v>
      </c>
      <c r="Y300" s="87">
        <v>33352</v>
      </c>
      <c r="Z300" s="203">
        <v>34615557.94640819</v>
      </c>
      <c r="AA300" s="166">
        <v>7338209.3245868627</v>
      </c>
      <c r="AB300" s="204">
        <f t="shared" si="56"/>
        <v>41953767.270995051</v>
      </c>
      <c r="AC300" s="248">
        <v>-3580173</v>
      </c>
      <c r="AD300" s="161">
        <v>14309526.500693604</v>
      </c>
      <c r="AE300" s="205">
        <f t="shared" si="57"/>
        <v>52683120.771688655</v>
      </c>
      <c r="AF300" s="166">
        <f t="shared" si="58"/>
        <v>1579.609042087091</v>
      </c>
    </row>
    <row r="301" spans="1:32">
      <c r="A301" s="91">
        <v>981</v>
      </c>
      <c r="B301" s="86" t="s">
        <v>214</v>
      </c>
      <c r="C301" s="87">
        <v>2282</v>
      </c>
      <c r="D301" s="207">
        <v>679698</v>
      </c>
      <c r="E301" s="325">
        <f t="shared" si="52"/>
        <v>-7807</v>
      </c>
      <c r="F301" s="299">
        <v>455639</v>
      </c>
      <c r="G301" s="238">
        <v>231866</v>
      </c>
      <c r="H301" s="166">
        <v>1170099</v>
      </c>
      <c r="I301" s="297">
        <v>1849797</v>
      </c>
      <c r="J301" s="326">
        <v>-536460</v>
      </c>
      <c r="K301" s="528">
        <v>512319.97658165707</v>
      </c>
      <c r="L301" s="205">
        <f t="shared" si="53"/>
        <v>1825656.9765816571</v>
      </c>
      <c r="M301" s="63">
        <f t="shared" si="54"/>
        <v>800.02496782719413</v>
      </c>
      <c r="N301" s="324">
        <v>5</v>
      </c>
      <c r="O301" s="189">
        <f t="shared" si="48"/>
        <v>-3938470.7367756981</v>
      </c>
      <c r="P301" s="190">
        <f t="shared" si="55"/>
        <v>-0.68327263597039711</v>
      </c>
      <c r="Q301" s="189">
        <f t="shared" si="49"/>
        <v>-1690.9550293021728</v>
      </c>
      <c r="R301" s="42"/>
      <c r="S301" s="62">
        <f t="shared" si="50"/>
        <v>-0.6023032480991688</v>
      </c>
      <c r="T301" s="62">
        <f t="shared" si="51"/>
        <v>-0.68786701592118127</v>
      </c>
      <c r="U301" s="84"/>
      <c r="V301" s="44"/>
      <c r="W301" s="91">
        <v>981</v>
      </c>
      <c r="X301" s="86" t="s">
        <v>214</v>
      </c>
      <c r="Y301" s="87">
        <v>2314</v>
      </c>
      <c r="Z301" s="203">
        <v>2780792.7651618449</v>
      </c>
      <c r="AA301" s="166">
        <v>1870482.3361778343</v>
      </c>
      <c r="AB301" s="204">
        <f t="shared" si="56"/>
        <v>4651275.1013396792</v>
      </c>
      <c r="AC301" s="247">
        <v>-528499</v>
      </c>
      <c r="AD301" s="161">
        <v>1641351.6120176767</v>
      </c>
      <c r="AE301" s="205">
        <f t="shared" si="57"/>
        <v>5764127.7133573554</v>
      </c>
      <c r="AF301" s="166">
        <f t="shared" si="58"/>
        <v>2490.9799971293669</v>
      </c>
    </row>
    <row r="302" spans="1:32">
      <c r="A302" s="91">
        <v>989</v>
      </c>
      <c r="B302" s="86" t="s">
        <v>368</v>
      </c>
      <c r="C302" s="87">
        <v>5484</v>
      </c>
      <c r="D302" s="207">
        <v>-303587</v>
      </c>
      <c r="E302" s="325">
        <f t="shared" si="52"/>
        <v>1066477</v>
      </c>
      <c r="F302" s="299">
        <v>-856360</v>
      </c>
      <c r="G302" s="238">
        <v>-513704</v>
      </c>
      <c r="H302" s="166">
        <v>1930642</v>
      </c>
      <c r="I302" s="297">
        <v>1627055</v>
      </c>
      <c r="J302" s="326">
        <v>-442114</v>
      </c>
      <c r="K302" s="528">
        <v>1159091.2377425532</v>
      </c>
      <c r="L302" s="205">
        <f t="shared" si="53"/>
        <v>2344032.2377425535</v>
      </c>
      <c r="M302" s="63">
        <f t="shared" si="54"/>
        <v>427.43111556209948</v>
      </c>
      <c r="N302" s="324">
        <v>14</v>
      </c>
      <c r="O302" s="189">
        <f t="shared" si="48"/>
        <v>-17657587.847552996</v>
      </c>
      <c r="P302" s="190">
        <f t="shared" si="55"/>
        <v>-0.88280788117429543</v>
      </c>
      <c r="Q302" s="189">
        <f t="shared" si="49"/>
        <v>-3194.7384036873664</v>
      </c>
      <c r="R302" s="42"/>
      <c r="S302" s="62">
        <f t="shared" si="50"/>
        <v>-0.90270082628698356</v>
      </c>
      <c r="T302" s="62">
        <f t="shared" si="51"/>
        <v>-0.69119564427228863</v>
      </c>
      <c r="U302" s="84"/>
      <c r="V302" s="44"/>
      <c r="W302" s="91">
        <v>989</v>
      </c>
      <c r="X302" s="86" t="s">
        <v>368</v>
      </c>
      <c r="Y302" s="87">
        <v>5522</v>
      </c>
      <c r="Z302" s="203">
        <v>12417305.064408485</v>
      </c>
      <c r="AA302" s="166">
        <v>4304882.1640153984</v>
      </c>
      <c r="AB302" s="204">
        <f t="shared" si="56"/>
        <v>16722187.228423882</v>
      </c>
      <c r="AC302" s="248">
        <v>-474048</v>
      </c>
      <c r="AD302" s="161">
        <v>3753480.8568716669</v>
      </c>
      <c r="AE302" s="205">
        <f t="shared" si="57"/>
        <v>20001620.085295551</v>
      </c>
      <c r="AF302" s="166">
        <f t="shared" si="58"/>
        <v>3622.1695192494658</v>
      </c>
    </row>
    <row r="303" spans="1:32">
      <c r="A303" s="91">
        <v>992</v>
      </c>
      <c r="B303" s="86" t="s">
        <v>215</v>
      </c>
      <c r="C303" s="87">
        <v>18318</v>
      </c>
      <c r="D303" s="207">
        <v>10848428</v>
      </c>
      <c r="E303" s="325">
        <f t="shared" si="52"/>
        <v>3958570</v>
      </c>
      <c r="F303" s="300">
        <v>3464287</v>
      </c>
      <c r="G303" s="238">
        <v>3425571</v>
      </c>
      <c r="H303" s="166">
        <v>2638297</v>
      </c>
      <c r="I303" s="297">
        <v>13486726</v>
      </c>
      <c r="J303" s="326">
        <v>-878881</v>
      </c>
      <c r="K303" s="528">
        <v>2981917.2262499053</v>
      </c>
      <c r="L303" s="205">
        <f t="shared" si="53"/>
        <v>15589762.226249905</v>
      </c>
      <c r="M303" s="63">
        <f t="shared" si="54"/>
        <v>851.06246458401051</v>
      </c>
      <c r="N303" s="324">
        <v>13</v>
      </c>
      <c r="O303" s="189">
        <f t="shared" si="48"/>
        <v>-36663080.738646954</v>
      </c>
      <c r="P303" s="190">
        <f t="shared" si="55"/>
        <v>-0.70164757854949611</v>
      </c>
      <c r="Q303" s="189">
        <f t="shared" si="49"/>
        <v>-1961.7083253657586</v>
      </c>
      <c r="R303" s="42"/>
      <c r="S303" s="62">
        <f t="shared" si="50"/>
        <v>-0.68760249652905836</v>
      </c>
      <c r="T303" s="62">
        <f t="shared" si="51"/>
        <v>-0.69935079883634688</v>
      </c>
      <c r="U303" s="84"/>
      <c r="V303" s="44"/>
      <c r="W303" s="91">
        <v>992</v>
      </c>
      <c r="X303" s="86" t="s">
        <v>215</v>
      </c>
      <c r="Y303" s="87">
        <v>18577</v>
      </c>
      <c r="Z303" s="203">
        <v>36605002.106230527</v>
      </c>
      <c r="AA303" s="166">
        <v>6566680.92629568</v>
      </c>
      <c r="AB303" s="204">
        <f t="shared" si="56"/>
        <v>43171683.03252621</v>
      </c>
      <c r="AC303" s="247">
        <v>-837101</v>
      </c>
      <c r="AD303" s="161">
        <v>9918260.9323706497</v>
      </c>
      <c r="AE303" s="205">
        <f t="shared" si="57"/>
        <v>52252842.964896858</v>
      </c>
      <c r="AF303" s="166">
        <f t="shared" si="58"/>
        <v>2812.7707899497691</v>
      </c>
    </row>
    <row r="304" spans="1:32">
      <c r="A304" s="28"/>
      <c r="B304" s="29"/>
      <c r="C304" s="30"/>
      <c r="D304" s="31"/>
      <c r="E304" s="233"/>
      <c r="H304" s="26"/>
      <c r="I304" s="24"/>
      <c r="J304" s="32"/>
      <c r="K304" s="27"/>
      <c r="L304" s="61"/>
      <c r="M304" s="33"/>
      <c r="N304" s="319"/>
      <c r="W304" s="84"/>
      <c r="X304" s="88"/>
      <c r="Y304" s="206"/>
      <c r="Z304" s="20"/>
      <c r="AA304" s="87"/>
      <c r="AB304" s="167"/>
      <c r="AC304" s="89"/>
      <c r="AD304" s="192"/>
      <c r="AE304" s="63"/>
      <c r="AF304" s="20"/>
    </row>
    <row r="305" spans="1:32">
      <c r="A305" s="28"/>
      <c r="B305" s="29"/>
      <c r="C305" s="30"/>
      <c r="D305" s="31"/>
      <c r="E305" s="233"/>
      <c r="H305" s="26"/>
      <c r="I305" s="24"/>
      <c r="J305" s="32"/>
      <c r="K305" s="27"/>
      <c r="L305" s="61"/>
      <c r="M305" s="33"/>
      <c r="N305" s="319"/>
      <c r="W305" s="84"/>
      <c r="X305" s="88"/>
      <c r="Y305" s="206"/>
      <c r="Z305" s="20"/>
      <c r="AA305" s="87"/>
      <c r="AB305" s="167"/>
      <c r="AC305" s="89"/>
      <c r="AD305" s="192"/>
      <c r="AE305" s="63"/>
      <c r="AF305" s="20"/>
    </row>
    <row r="306" spans="1:32">
      <c r="A306" s="28"/>
      <c r="B306" s="29"/>
      <c r="C306" s="30"/>
      <c r="D306" s="31"/>
      <c r="E306" s="233"/>
      <c r="H306" s="26"/>
      <c r="I306" s="24"/>
      <c r="J306" s="32"/>
      <c r="K306" s="27"/>
      <c r="L306" s="61"/>
      <c r="M306" s="33"/>
      <c r="N306" s="319"/>
      <c r="W306" s="84"/>
      <c r="X306" s="88"/>
      <c r="Y306" s="206"/>
      <c r="Z306" s="20"/>
      <c r="AA306" s="87"/>
      <c r="AB306" s="167"/>
      <c r="AC306" s="89"/>
      <c r="AD306" s="192"/>
      <c r="AE306" s="63"/>
      <c r="AF306" s="20"/>
    </row>
    <row r="307" spans="1:32">
      <c r="A307" s="28"/>
      <c r="B307" s="29"/>
      <c r="C307" s="30"/>
      <c r="D307" s="31"/>
      <c r="E307" s="233"/>
      <c r="H307" s="26"/>
      <c r="I307" s="24"/>
      <c r="J307" s="32"/>
      <c r="K307" s="27"/>
      <c r="L307" s="61"/>
      <c r="M307" s="33"/>
      <c r="N307" s="319"/>
      <c r="W307" s="84"/>
      <c r="X307" s="88"/>
      <c r="Y307" s="206"/>
      <c r="Z307" s="20"/>
      <c r="AA307" s="87"/>
      <c r="AB307" s="167"/>
      <c r="AC307" s="89"/>
      <c r="AD307" s="207"/>
      <c r="AF307" s="63"/>
    </row>
    <row r="308" spans="1:32">
      <c r="A308" s="34"/>
      <c r="B308" s="23"/>
      <c r="C308" s="26"/>
      <c r="D308" s="31"/>
      <c r="E308" s="233"/>
      <c r="H308" s="26"/>
      <c r="I308" s="24"/>
      <c r="J308" s="32"/>
      <c r="K308" s="27"/>
      <c r="L308" s="61"/>
      <c r="M308" s="33"/>
      <c r="N308" s="319"/>
      <c r="W308" s="90"/>
      <c r="X308" s="86"/>
      <c r="Y308" s="87"/>
      <c r="Z308" s="20"/>
      <c r="AA308" s="87"/>
      <c r="AB308" s="167"/>
      <c r="AC308" s="89"/>
      <c r="AD308" s="207"/>
      <c r="AF308" s="63"/>
    </row>
    <row r="309" spans="1:32">
      <c r="A309" s="34"/>
      <c r="B309" s="23"/>
      <c r="C309" s="26"/>
      <c r="D309" s="31"/>
      <c r="E309" s="233"/>
      <c r="H309" s="26"/>
      <c r="I309" s="23"/>
      <c r="J309" s="36"/>
      <c r="K309" s="35"/>
      <c r="L309" s="61"/>
      <c r="M309" s="33"/>
      <c r="N309" s="319"/>
      <c r="W309" s="90"/>
      <c r="X309" s="86"/>
      <c r="Y309" s="87"/>
      <c r="Z309" s="20"/>
      <c r="AA309" s="87"/>
      <c r="AB309" s="10"/>
      <c r="AC309" s="13"/>
      <c r="AF309" s="63"/>
    </row>
    <row r="310" spans="1:32">
      <c r="A310" s="34"/>
      <c r="B310" s="23"/>
      <c r="C310" s="26"/>
      <c r="D310" s="31"/>
      <c r="E310" s="233"/>
      <c r="H310" s="26"/>
      <c r="I310" s="23"/>
      <c r="J310" s="36"/>
      <c r="K310" s="35"/>
      <c r="L310" s="61"/>
      <c r="M310" s="33"/>
      <c r="N310" s="319"/>
      <c r="W310" s="90"/>
      <c r="X310" s="86"/>
      <c r="Y310" s="87"/>
      <c r="Z310" s="20"/>
      <c r="AA310" s="87"/>
      <c r="AB310" s="10"/>
      <c r="AC310" s="13"/>
      <c r="AF310" s="63"/>
    </row>
    <row r="311" spans="1:32">
      <c r="A311" s="34"/>
      <c r="B311" s="23"/>
      <c r="C311" s="26"/>
      <c r="D311" s="31"/>
      <c r="E311" s="233"/>
      <c r="H311" s="26"/>
      <c r="I311" s="23"/>
      <c r="J311" s="36"/>
      <c r="K311" s="35"/>
      <c r="L311" s="61"/>
      <c r="M311" s="33"/>
      <c r="N311" s="319"/>
      <c r="W311" s="90"/>
      <c r="X311" s="86"/>
      <c r="Y311" s="87"/>
      <c r="Z311" s="20"/>
      <c r="AA311" s="87"/>
      <c r="AB311" s="10"/>
      <c r="AC311" s="13"/>
      <c r="AF311" s="63"/>
    </row>
    <row r="312" spans="1:32">
      <c r="A312" s="34"/>
      <c r="B312" s="23"/>
      <c r="C312" s="26"/>
      <c r="D312" s="31"/>
      <c r="E312" s="233"/>
      <c r="H312" s="26"/>
      <c r="I312" s="23"/>
      <c r="J312" s="36"/>
      <c r="K312" s="35"/>
      <c r="L312" s="61"/>
      <c r="M312" s="33"/>
      <c r="N312" s="319"/>
      <c r="W312" s="90"/>
      <c r="X312" s="86"/>
      <c r="Y312" s="87"/>
      <c r="Z312" s="20"/>
      <c r="AA312" s="87"/>
      <c r="AB312" s="10"/>
      <c r="AC312" s="13"/>
      <c r="AF312" s="63"/>
    </row>
    <row r="313" spans="1:32">
      <c r="A313" s="34"/>
      <c r="B313" s="23"/>
      <c r="C313" s="26"/>
      <c r="D313" s="31"/>
      <c r="E313" s="233"/>
      <c r="H313" s="26"/>
      <c r="I313" s="23"/>
      <c r="J313" s="36"/>
      <c r="K313" s="35"/>
      <c r="L313" s="61"/>
      <c r="M313" s="33"/>
      <c r="N313" s="319"/>
      <c r="W313" s="90"/>
      <c r="X313" s="86"/>
      <c r="Y313" s="87"/>
      <c r="Z313" s="20"/>
      <c r="AA313" s="87"/>
      <c r="AB313" s="10"/>
      <c r="AC313" s="13"/>
      <c r="AF313" s="63"/>
    </row>
    <row r="314" spans="1:32">
      <c r="A314" s="34"/>
      <c r="B314" s="23"/>
      <c r="C314" s="26"/>
      <c r="D314" s="31"/>
      <c r="E314" s="233"/>
      <c r="H314" s="26"/>
      <c r="I314" s="23"/>
      <c r="J314" s="36"/>
      <c r="K314" s="35"/>
      <c r="L314" s="61"/>
      <c r="M314" s="33"/>
      <c r="N314" s="319"/>
      <c r="W314" s="90"/>
      <c r="X314" s="86"/>
      <c r="Y314" s="87"/>
      <c r="Z314" s="20"/>
      <c r="AA314" s="87"/>
      <c r="AB314" s="10"/>
      <c r="AC314" s="13"/>
      <c r="AF314" s="63"/>
    </row>
    <row r="315" spans="1:32">
      <c r="A315" s="34"/>
      <c r="B315" s="23"/>
      <c r="C315" s="26"/>
      <c r="D315" s="31"/>
      <c r="E315" s="233"/>
      <c r="H315" s="26"/>
      <c r="I315" s="23"/>
      <c r="J315" s="36"/>
      <c r="K315" s="35"/>
      <c r="L315" s="61"/>
      <c r="M315" s="33"/>
      <c r="N315" s="319"/>
      <c r="W315" s="90"/>
      <c r="X315" s="86"/>
      <c r="Y315" s="87"/>
      <c r="Z315" s="20"/>
      <c r="AA315" s="87"/>
      <c r="AB315" s="10"/>
      <c r="AC315" s="13"/>
      <c r="AF315" s="63"/>
    </row>
    <row r="316" spans="1:32">
      <c r="A316" s="34"/>
      <c r="B316" s="23"/>
      <c r="C316" s="26"/>
      <c r="D316" s="31"/>
      <c r="E316" s="233"/>
      <c r="H316" s="26"/>
      <c r="I316" s="23"/>
      <c r="J316" s="36"/>
      <c r="K316" s="35"/>
      <c r="L316" s="61"/>
      <c r="M316" s="33"/>
      <c r="N316" s="319"/>
      <c r="W316" s="90"/>
      <c r="X316" s="86"/>
      <c r="Y316" s="87"/>
      <c r="Z316" s="20"/>
      <c r="AA316" s="87"/>
      <c r="AB316" s="10"/>
      <c r="AC316" s="13"/>
      <c r="AF316" s="63"/>
    </row>
    <row r="317" spans="1:32">
      <c r="A317" s="34"/>
      <c r="B317" s="23"/>
      <c r="C317" s="26"/>
      <c r="D317" s="31"/>
      <c r="E317" s="233"/>
      <c r="H317" s="26"/>
      <c r="I317" s="23"/>
      <c r="J317" s="36"/>
      <c r="K317" s="35"/>
      <c r="L317" s="61"/>
      <c r="M317" s="33"/>
      <c r="N317" s="319"/>
      <c r="W317" s="90"/>
      <c r="X317" s="86"/>
      <c r="Y317" s="87"/>
      <c r="Z317" s="20"/>
      <c r="AA317" s="87"/>
      <c r="AB317" s="10"/>
      <c r="AC317" s="13"/>
      <c r="AF317" s="63"/>
    </row>
    <row r="318" spans="1:32">
      <c r="A318" s="25"/>
      <c r="B318" s="23"/>
      <c r="C318" s="26"/>
      <c r="D318" s="31"/>
      <c r="E318" s="233"/>
      <c r="H318" s="26"/>
      <c r="I318" s="23"/>
      <c r="J318" s="36"/>
      <c r="K318" s="35"/>
      <c r="L318" s="61"/>
      <c r="M318" s="33"/>
      <c r="N318" s="319"/>
      <c r="W318" s="91"/>
      <c r="X318" s="86"/>
      <c r="Y318" s="87"/>
      <c r="Z318" s="20"/>
      <c r="AA318" s="87"/>
      <c r="AB318" s="10"/>
      <c r="AC318" s="13"/>
      <c r="AF318" s="63"/>
    </row>
    <row r="319" spans="1:32">
      <c r="A319" s="25"/>
      <c r="B319" s="23"/>
      <c r="C319" s="26"/>
      <c r="D319" s="31"/>
      <c r="E319" s="233"/>
      <c r="H319" s="26"/>
      <c r="I319" s="23"/>
      <c r="J319" s="36"/>
      <c r="K319" s="35"/>
      <c r="L319" s="61"/>
      <c r="M319" s="33"/>
      <c r="N319" s="319"/>
      <c r="W319" s="91"/>
      <c r="X319" s="86"/>
      <c r="Y319" s="87"/>
      <c r="Z319" s="20"/>
      <c r="AA319" s="87"/>
      <c r="AB319" s="10"/>
      <c r="AC319" s="13"/>
      <c r="AF319" s="63"/>
    </row>
    <row r="320" spans="1:32">
      <c r="A320" s="25"/>
      <c r="B320" s="37"/>
      <c r="C320" s="26"/>
      <c r="D320" s="31"/>
      <c r="E320" s="233"/>
      <c r="H320" s="26"/>
      <c r="I320" s="23"/>
      <c r="J320" s="36"/>
      <c r="K320" s="35"/>
      <c r="L320" s="64"/>
      <c r="M320" s="38"/>
      <c r="W320" s="91"/>
      <c r="X320" s="92"/>
      <c r="Y320" s="87"/>
      <c r="AA320" s="87"/>
      <c r="AB320" s="10"/>
      <c r="AC320" s="13"/>
      <c r="AF320" s="198"/>
    </row>
    <row r="321" spans="1:32">
      <c r="A321" s="25"/>
      <c r="B321" s="23"/>
      <c r="C321" s="26"/>
      <c r="D321" s="31"/>
      <c r="E321" s="233"/>
      <c r="H321" s="26"/>
      <c r="I321" s="23"/>
      <c r="J321" s="36"/>
      <c r="K321" s="35"/>
      <c r="L321" s="64"/>
      <c r="M321" s="38"/>
      <c r="W321" s="91"/>
      <c r="X321" s="86"/>
      <c r="Y321" s="87"/>
      <c r="AA321" s="87"/>
      <c r="AB321" s="10"/>
      <c r="AC321" s="13"/>
      <c r="AF321" s="198"/>
    </row>
    <row r="322" spans="1:32">
      <c r="A322" s="25"/>
      <c r="B322" s="23"/>
      <c r="C322" s="26"/>
      <c r="D322" s="31"/>
      <c r="E322" s="233"/>
      <c r="H322" s="26"/>
      <c r="I322" s="23"/>
      <c r="J322" s="36"/>
      <c r="K322" s="35"/>
      <c r="L322" s="64"/>
      <c r="M322" s="38"/>
      <c r="W322" s="91"/>
      <c r="X322" s="86"/>
      <c r="Y322" s="87"/>
      <c r="AA322" s="87"/>
      <c r="AB322" s="10"/>
      <c r="AC322" s="13"/>
      <c r="AF322" s="198"/>
    </row>
    <row r="323" spans="1:32">
      <c r="A323" s="25"/>
      <c r="B323" s="23"/>
      <c r="C323" s="26"/>
      <c r="D323" s="31"/>
      <c r="E323" s="233"/>
      <c r="H323" s="26"/>
      <c r="I323" s="23"/>
      <c r="J323" s="36"/>
      <c r="K323" s="35"/>
      <c r="L323" s="64"/>
      <c r="M323" s="38"/>
      <c r="W323" s="91"/>
      <c r="X323" s="86"/>
      <c r="Y323" s="87"/>
      <c r="AA323" s="87"/>
      <c r="AB323" s="10"/>
      <c r="AC323" s="13"/>
      <c r="AF323" s="198"/>
    </row>
    <row r="324" spans="1:32">
      <c r="A324" s="25"/>
      <c r="B324" s="23"/>
      <c r="C324" s="26"/>
      <c r="D324" s="31"/>
      <c r="E324" s="233"/>
      <c r="H324" s="26"/>
      <c r="I324" s="23"/>
      <c r="J324" s="36"/>
      <c r="K324" s="35"/>
      <c r="L324" s="64"/>
      <c r="M324" s="38"/>
      <c r="W324" s="91"/>
      <c r="X324" s="86"/>
      <c r="Y324" s="87"/>
      <c r="AA324" s="87"/>
      <c r="AB324" s="10"/>
      <c r="AC324" s="13"/>
      <c r="AF324" s="198"/>
    </row>
    <row r="325" spans="1:32">
      <c r="A325" s="25"/>
      <c r="B325" s="39"/>
      <c r="C325" s="26"/>
      <c r="D325" s="31"/>
      <c r="E325" s="233"/>
      <c r="H325" s="26"/>
      <c r="I325" s="23"/>
      <c r="J325" s="36"/>
      <c r="K325" s="35"/>
      <c r="L325" s="64"/>
      <c r="M325" s="38"/>
      <c r="W325" s="91"/>
      <c r="X325" s="16"/>
      <c r="Y325" s="87"/>
      <c r="AA325" s="87"/>
      <c r="AB325" s="10"/>
      <c r="AC325" s="13"/>
      <c r="AF325" s="198"/>
    </row>
    <row r="326" spans="1:32">
      <c r="A326" s="40"/>
      <c r="B326" s="39"/>
      <c r="C326" s="26"/>
      <c r="D326" s="31"/>
      <c r="E326" s="233"/>
      <c r="H326" s="26"/>
      <c r="I326" s="23"/>
      <c r="J326" s="36"/>
      <c r="K326" s="35"/>
      <c r="L326" s="64"/>
      <c r="M326" s="38"/>
      <c r="W326" s="93"/>
      <c r="X326" s="16"/>
      <c r="Y326" s="87"/>
      <c r="AA326" s="87"/>
      <c r="AB326" s="10"/>
      <c r="AC326" s="13"/>
      <c r="AF326" s="198"/>
    </row>
    <row r="327" spans="1:32">
      <c r="A327" s="25"/>
      <c r="B327" s="23"/>
      <c r="C327" s="26"/>
      <c r="D327" s="31"/>
      <c r="E327" s="233"/>
      <c r="H327" s="26"/>
      <c r="I327" s="23"/>
      <c r="J327" s="36"/>
      <c r="K327" s="35"/>
      <c r="L327" s="64"/>
      <c r="M327" s="38"/>
      <c r="W327" s="91"/>
      <c r="X327" s="86"/>
      <c r="Y327" s="87"/>
      <c r="AA327" s="87"/>
      <c r="AB327" s="10"/>
      <c r="AC327" s="13"/>
      <c r="AF327" s="198"/>
    </row>
    <row r="328" spans="1:32">
      <c r="A328" s="25"/>
      <c r="B328" s="23"/>
      <c r="C328" s="26"/>
      <c r="D328" s="31"/>
      <c r="E328" s="233"/>
      <c r="H328" s="26"/>
      <c r="I328" s="23"/>
      <c r="J328" s="36"/>
      <c r="K328" s="35"/>
      <c r="L328" s="64"/>
      <c r="M328" s="38"/>
      <c r="W328" s="91"/>
      <c r="X328" s="86"/>
      <c r="Y328" s="87"/>
      <c r="AA328" s="87"/>
      <c r="AB328" s="10"/>
      <c r="AC328" s="13"/>
      <c r="AF328" s="198"/>
    </row>
    <row r="329" spans="1:32">
      <c r="A329" s="25"/>
      <c r="B329" s="23"/>
      <c r="C329" s="26"/>
      <c r="D329" s="31"/>
      <c r="E329" s="233"/>
      <c r="H329" s="26"/>
      <c r="I329" s="23"/>
      <c r="J329" s="36"/>
      <c r="K329" s="35"/>
      <c r="L329" s="64"/>
      <c r="M329" s="38"/>
      <c r="W329" s="91"/>
      <c r="X329" s="86"/>
      <c r="Y329" s="87"/>
      <c r="AA329" s="87"/>
      <c r="AB329" s="10"/>
      <c r="AC329" s="13"/>
      <c r="AF329" s="198"/>
    </row>
    <row r="330" spans="1:32">
      <c r="A330" s="40"/>
      <c r="B330" s="23"/>
      <c r="C330" s="26"/>
      <c r="D330" s="31"/>
      <c r="E330" s="233"/>
      <c r="H330" s="26"/>
      <c r="I330" s="23"/>
      <c r="J330" s="36"/>
      <c r="K330" s="35"/>
      <c r="L330" s="64"/>
      <c r="M330" s="38"/>
      <c r="W330" s="93"/>
      <c r="X330" s="86"/>
      <c r="Y330" s="87"/>
      <c r="AA330" s="87"/>
      <c r="AB330" s="10"/>
      <c r="AC330" s="13"/>
      <c r="AF330" s="198"/>
    </row>
    <row r="331" spans="1:32">
      <c r="A331" s="25"/>
      <c r="B331" s="23"/>
      <c r="C331" s="26"/>
      <c r="D331" s="31"/>
      <c r="E331" s="233"/>
      <c r="H331" s="26"/>
      <c r="I331" s="23"/>
      <c r="J331" s="36"/>
      <c r="K331" s="35"/>
      <c r="L331" s="64"/>
      <c r="M331" s="38"/>
      <c r="W331" s="91"/>
      <c r="X331" s="86"/>
      <c r="Y331" s="87"/>
      <c r="AA331" s="87"/>
      <c r="AB331" s="10"/>
      <c r="AC331" s="13"/>
      <c r="AF331" s="198"/>
    </row>
    <row r="332" spans="1:32">
      <c r="A332" s="25"/>
      <c r="B332" s="23"/>
      <c r="C332" s="26"/>
      <c r="D332" s="31"/>
      <c r="E332" s="233"/>
      <c r="H332" s="26"/>
      <c r="I332" s="23"/>
      <c r="J332" s="36"/>
      <c r="K332" s="35"/>
      <c r="L332" s="64"/>
      <c r="M332" s="38"/>
      <c r="W332" s="91"/>
      <c r="X332" s="86"/>
      <c r="Y332" s="87"/>
      <c r="AA332" s="87"/>
      <c r="AB332" s="10"/>
      <c r="AC332" s="13"/>
      <c r="AF332" s="198"/>
    </row>
    <row r="333" spans="1:32">
      <c r="A333" s="11"/>
      <c r="W333" s="11"/>
    </row>
    <row r="334" spans="1:32">
      <c r="A334" s="11"/>
      <c r="B334" s="12"/>
      <c r="W334" s="11"/>
      <c r="X334" s="12"/>
    </row>
  </sheetData>
  <autoFilter ref="A10:AF10" xr:uid="{5E26B68A-C397-4289-AE13-5FFD99F138ED}">
    <sortState xmlns:xlrd2="http://schemas.microsoft.com/office/spreadsheetml/2017/richdata2" ref="A11:AF303">
      <sortCondition ref="A10"/>
    </sortState>
  </autoFilter>
  <sortState xmlns:xlrd2="http://schemas.microsoft.com/office/spreadsheetml/2017/richdata2" ref="A11:M303">
    <sortCondition ref="A10:A303"/>
  </sortState>
  <conditionalFormatting sqref="K11:K303">
    <cfRule type="cellIs" dxfId="11" priority="4" operator="lessThan">
      <formula>0</formula>
    </cfRule>
  </conditionalFormatting>
  <conditionalFormatting sqref="L11:M303">
    <cfRule type="cellIs" dxfId="10" priority="3" operator="lessThan">
      <formula>0</formula>
    </cfRule>
  </conditionalFormatting>
  <conditionalFormatting sqref="J11:J303">
    <cfRule type="cellIs" dxfId="9" priority="2" operator="lessThan">
      <formula>0</formula>
    </cfRule>
  </conditionalFormatting>
  <conditionalFormatting sqref="AC11:AC303">
    <cfRule type="cellIs" dxfId="8" priority="1" operator="lessThan">
      <formula>0</formula>
    </cfRule>
  </conditionalFormatting>
  <hyperlinks>
    <hyperlink ref="A5" r:id="rId1" xr:uid="{BAAE533B-304A-4FCE-AF22-802263674939}"/>
    <hyperlink ref="W5" r:id="rId2" display="Opetus- ja kulttuuritoimen valtionosuudet vuodelle 2022, OPH 21.12.2021" xr:uid="{E8441AE5-ABBA-4D9C-A41E-E9F546BDFB31}"/>
    <hyperlink ref="W3" r:id="rId3" display="Peruspalvelujen valtionosuuksien laskentatiedot vuodelle 2022, VM/KAO 30.12.2021" xr:uid="{31119B47-3291-47B4-A63C-2DC295EAF30F}"/>
    <hyperlink ref="A4" r:id="rId4" display="Statsandelarna för kommunal basservice enligt kalkyl 19.9.2022 (FM)" xr:uid="{90594758-2714-434B-AE61-1373DDB13741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ignoredErrors>
    <ignoredError sqref="L11 L12:L303" formulaRange="1"/>
  </ignoredErrors>
  <legacyDrawing r:id="rId6"/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C3BF-06D4-4736-8E48-2691F0762A3F}">
  <dimension ref="A1:AC334"/>
  <sheetViews>
    <sheetView workbookViewId="0">
      <selection activeCell="H1" sqref="H1"/>
    </sheetView>
  </sheetViews>
  <sheetFormatPr defaultColWidth="9.140625" defaultRowHeight="16.5"/>
  <cols>
    <col min="1" max="1" width="9.28515625" style="15" customWidth="1"/>
    <col min="2" max="2" width="16.42578125" style="9" customWidth="1"/>
    <col min="3" max="3" width="10.42578125" style="8" bestFit="1" customWidth="1"/>
    <col min="4" max="4" width="18.7109375" style="15" customWidth="1"/>
    <col min="5" max="5" width="17.5703125" style="225" customWidth="1"/>
    <col min="6" max="6" width="12.28515625" style="369" bestFit="1" customWidth="1"/>
    <col min="7" max="7" width="12.42578125" style="226" bestFit="1" customWidth="1"/>
    <col min="8" max="8" width="13.7109375" style="8" customWidth="1"/>
    <col min="9" max="9" width="13.28515625" style="224" bestFit="1" customWidth="1"/>
    <col min="10" max="10" width="14.28515625" style="17" customWidth="1"/>
    <col min="11" max="11" width="13.5703125" style="10" bestFit="1" customWidth="1"/>
    <col min="12" max="12" width="12.7109375" style="65" bestFit="1" customWidth="1"/>
    <col min="13" max="13" width="11.7109375" style="86" customWidth="1"/>
    <col min="14" max="15" width="12.28515625" bestFit="1" customWidth="1"/>
    <col min="16" max="16" width="3.42578125" customWidth="1"/>
    <col min="17" max="17" width="9.85546875" customWidth="1"/>
    <col min="18" max="18" width="16" bestFit="1" customWidth="1"/>
    <col min="19" max="19" width="5.7109375" customWidth="1"/>
    <col min="20" max="20" width="5.42578125" customWidth="1"/>
    <col min="21" max="21" width="8.28515625" style="13" customWidth="1"/>
    <col min="22" max="22" width="15.5703125" style="9" bestFit="1" customWidth="1"/>
    <col min="23" max="23" width="10.42578125" style="8" bestFit="1" customWidth="1"/>
    <col min="24" max="24" width="13.42578125" style="197" customWidth="1"/>
    <col min="25" max="25" width="14.140625" style="8" bestFit="1" customWidth="1"/>
    <col min="26" max="26" width="13.28515625" style="17" bestFit="1" customWidth="1"/>
    <col min="27" max="27" width="12.85546875" style="17" customWidth="1"/>
    <col min="28" max="28" width="15.28515625" style="10" customWidth="1"/>
    <col min="29" max="29" width="12.42578125" style="192" bestFit="1" customWidth="1"/>
    <col min="30" max="16384" width="9.140625" style="1"/>
  </cols>
  <sheetData>
    <row r="1" spans="1:29" ht="29.25">
      <c r="A1" s="55" t="s">
        <v>510</v>
      </c>
      <c r="B1" s="7"/>
      <c r="I1" s="9"/>
      <c r="J1" s="13"/>
      <c r="L1" s="63"/>
      <c r="M1" s="88"/>
      <c r="U1" s="55" t="s">
        <v>10</v>
      </c>
      <c r="V1" s="7"/>
      <c r="X1" s="20"/>
      <c r="Z1" s="13"/>
      <c r="AA1" s="13"/>
    </row>
    <row r="2" spans="1:29" ht="17.45" customHeight="1">
      <c r="A2" s="370" t="s">
        <v>507</v>
      </c>
      <c r="B2" s="7"/>
      <c r="I2" s="9"/>
      <c r="J2" s="13"/>
      <c r="L2" s="63"/>
      <c r="M2" s="88"/>
      <c r="U2" s="77" t="s">
        <v>11</v>
      </c>
      <c r="V2" s="182"/>
      <c r="W2" s="80"/>
      <c r="X2" s="20"/>
      <c r="Y2" s="80"/>
      <c r="Z2" s="66"/>
      <c r="AA2" s="66"/>
      <c r="AB2" s="66"/>
    </row>
    <row r="3" spans="1:29">
      <c r="A3" s="54" t="s">
        <v>11</v>
      </c>
      <c r="B3" s="182"/>
      <c r="C3" s="80"/>
      <c r="D3" s="219"/>
      <c r="E3" s="371"/>
      <c r="F3" s="372"/>
      <c r="G3" s="228"/>
      <c r="H3" s="80"/>
      <c r="I3" s="182"/>
      <c r="J3" s="66"/>
      <c r="K3" s="66"/>
      <c r="L3" s="63"/>
      <c r="M3" s="88"/>
      <c r="U3" s="82" t="s">
        <v>12</v>
      </c>
      <c r="V3" s="182"/>
      <c r="W3" s="193"/>
      <c r="X3" s="194"/>
      <c r="Y3" s="69"/>
      <c r="Z3" s="70"/>
      <c r="AA3" s="70"/>
      <c r="AB3" s="195" t="s">
        <v>13</v>
      </c>
    </row>
    <row r="4" spans="1:29">
      <c r="A4" s="318" t="s">
        <v>574</v>
      </c>
      <c r="B4" s="267"/>
      <c r="C4" s="268"/>
      <c r="D4" s="269"/>
      <c r="E4" s="269"/>
      <c r="G4" s="229"/>
      <c r="H4" s="69"/>
      <c r="I4" s="373"/>
      <c r="J4" s="70"/>
      <c r="L4" s="198"/>
      <c r="U4" s="279"/>
      <c r="V4" s="267"/>
      <c r="W4" s="268"/>
      <c r="X4" s="277"/>
      <c r="Y4" s="271"/>
      <c r="Z4" s="274"/>
      <c r="AA4" s="274"/>
      <c r="AB4" s="274"/>
      <c r="AC4" s="330"/>
    </row>
    <row r="5" spans="1:29" ht="18.75">
      <c r="A5" s="318" t="s">
        <v>390</v>
      </c>
      <c r="B5" s="182"/>
      <c r="C5" s="183"/>
      <c r="D5" s="73"/>
      <c r="E5" s="230"/>
      <c r="F5" s="374"/>
      <c r="G5" s="231"/>
      <c r="H5" s="525" t="s">
        <v>14</v>
      </c>
      <c r="I5" s="1"/>
      <c r="J5" s="13"/>
      <c r="K5" s="1"/>
      <c r="L5" s="1"/>
      <c r="R5" s="1"/>
      <c r="U5" s="82" t="s">
        <v>391</v>
      </c>
      <c r="V5" s="182"/>
      <c r="W5" s="183"/>
      <c r="Y5" s="73"/>
      <c r="Z5" s="53"/>
      <c r="AA5" s="53"/>
      <c r="AB5" s="66" t="s">
        <v>14</v>
      </c>
    </row>
    <row r="6" spans="1:29">
      <c r="A6" s="76" t="s">
        <v>15</v>
      </c>
      <c r="B6" s="78"/>
      <c r="C6" s="71"/>
      <c r="D6" s="72"/>
      <c r="E6" s="232"/>
      <c r="F6" s="374"/>
      <c r="G6" s="231"/>
      <c r="H6" s="73"/>
      <c r="I6" s="73"/>
      <c r="J6" s="73"/>
      <c r="K6" s="75"/>
      <c r="L6" s="16"/>
      <c r="M6" s="16"/>
      <c r="U6" s="66" t="s">
        <v>15</v>
      </c>
      <c r="V6" s="182"/>
      <c r="W6" s="183"/>
      <c r="X6" s="14"/>
      <c r="Y6" s="73"/>
      <c r="Z6" s="73"/>
      <c r="AA6" s="73"/>
      <c r="AB6" s="75"/>
    </row>
    <row r="7" spans="1:29">
      <c r="A7" s="78" t="s">
        <v>16</v>
      </c>
      <c r="B7" s="78"/>
      <c r="C7" s="71"/>
      <c r="D7" s="72"/>
      <c r="E7" s="232"/>
      <c r="H7" s="73"/>
      <c r="I7" s="73"/>
      <c r="J7" s="73"/>
      <c r="K7" s="75"/>
      <c r="L7" s="16"/>
      <c r="M7" s="16"/>
      <c r="P7" s="104"/>
      <c r="Q7" s="103"/>
      <c r="U7" s="66" t="s">
        <v>16</v>
      </c>
      <c r="V7" s="182"/>
      <c r="W7" s="183"/>
      <c r="X7" s="14"/>
      <c r="Y7" s="73"/>
      <c r="Z7" s="73"/>
      <c r="AA7" s="73"/>
      <c r="AB7" s="75"/>
    </row>
    <row r="8" spans="1:29">
      <c r="A8" s="66" t="s">
        <v>17</v>
      </c>
      <c r="B8" s="41"/>
      <c r="C8" s="106"/>
      <c r="D8" s="107"/>
      <c r="E8" s="233"/>
      <c r="F8" s="375"/>
      <c r="G8" s="376"/>
      <c r="I8" s="9"/>
      <c r="J8" s="13"/>
      <c r="L8" s="198"/>
      <c r="U8" s="66" t="s">
        <v>17</v>
      </c>
      <c r="V8" s="182"/>
      <c r="W8" s="183"/>
      <c r="X8" s="14"/>
      <c r="Y8" s="73"/>
      <c r="Z8" s="73"/>
      <c r="AA8" s="73"/>
      <c r="AB8" s="75"/>
    </row>
    <row r="9" spans="1:29" ht="165">
      <c r="A9" s="99" t="s">
        <v>18</v>
      </c>
      <c r="B9" s="99" t="s">
        <v>19</v>
      </c>
      <c r="C9" s="100" t="s">
        <v>249</v>
      </c>
      <c r="D9" s="100" t="s">
        <v>376</v>
      </c>
      <c r="E9" s="235" t="s">
        <v>370</v>
      </c>
      <c r="F9" s="236" t="s">
        <v>251</v>
      </c>
      <c r="G9" s="236" t="s">
        <v>248</v>
      </c>
      <c r="H9" s="100" t="s">
        <v>375</v>
      </c>
      <c r="I9" s="100" t="s">
        <v>21</v>
      </c>
      <c r="J9" s="101" t="s">
        <v>373</v>
      </c>
      <c r="K9" s="101" t="s">
        <v>374</v>
      </c>
      <c r="L9" s="102" t="s">
        <v>246</v>
      </c>
      <c r="M9" s="322" t="s">
        <v>511</v>
      </c>
      <c r="N9" s="186" t="s">
        <v>22</v>
      </c>
      <c r="O9" s="186" t="s">
        <v>23</v>
      </c>
      <c r="P9" s="377"/>
      <c r="Q9" s="104" t="s">
        <v>25</v>
      </c>
      <c r="R9" s="104" t="s">
        <v>26</v>
      </c>
      <c r="S9" s="378"/>
      <c r="T9" s="379"/>
      <c r="U9" s="199" t="s">
        <v>18</v>
      </c>
      <c r="V9" s="199" t="s">
        <v>19</v>
      </c>
      <c r="W9" s="200" t="s">
        <v>250</v>
      </c>
      <c r="X9" s="200" t="s">
        <v>27</v>
      </c>
      <c r="Y9" s="200" t="s">
        <v>28</v>
      </c>
      <c r="Z9" s="200" t="s">
        <v>29</v>
      </c>
      <c r="AA9" s="201" t="s">
        <v>30</v>
      </c>
      <c r="AB9" s="201" t="s">
        <v>31</v>
      </c>
      <c r="AC9" s="202" t="s">
        <v>32</v>
      </c>
    </row>
    <row r="10" spans="1:29" s="95" customFormat="1" ht="30.6" customHeight="1">
      <c r="A10" s="380"/>
      <c r="B10" s="524" t="s">
        <v>34</v>
      </c>
      <c r="C10" s="382">
        <f>SUM(C11:C303)</f>
        <v>5517897</v>
      </c>
      <c r="D10" s="382">
        <v>344.41961421171868</v>
      </c>
      <c r="E10" s="383">
        <v>345.07038877311413</v>
      </c>
      <c r="F10" s="384">
        <v>-0.65077601122311635</v>
      </c>
      <c r="G10" s="384">
        <v>0</v>
      </c>
      <c r="H10" s="382">
        <v>148.42654692539568</v>
      </c>
      <c r="I10" s="385">
        <v>492.84616095588592</v>
      </c>
      <c r="J10" s="386">
        <v>2.6833784682823909</v>
      </c>
      <c r="K10" s="382">
        <v>154.22542320017965</v>
      </c>
      <c r="L10" s="387">
        <v>649.75496189943374</v>
      </c>
      <c r="M10" s="332"/>
      <c r="N10" s="388">
        <f t="shared" ref="N10" si="0">L10-AC10</f>
        <v>-1299.4337400436766</v>
      </c>
      <c r="O10" s="389">
        <f t="shared" ref="O10" si="1">N10/AC10</f>
        <v>-0.66665363838211</v>
      </c>
      <c r="P10" s="390"/>
      <c r="Q10" s="391">
        <f t="shared" ref="Q10" si="2">I10/Z10-1</f>
        <v>-0.65906205508023952</v>
      </c>
      <c r="R10" s="391">
        <f t="shared" ref="R10" si="3">K10/AB10-1</f>
        <v>-0.69127631135866818</v>
      </c>
      <c r="S10" s="391"/>
      <c r="T10" s="392"/>
      <c r="U10" s="381"/>
      <c r="V10" s="524" t="s">
        <v>34</v>
      </c>
      <c r="W10" s="393">
        <f t="shared" ref="W10" si="4">SUM(W11:W303)</f>
        <v>5503664</v>
      </c>
      <c r="X10" s="393">
        <v>1302.0757736484065</v>
      </c>
      <c r="Y10" s="393">
        <v>143.48394858162206</v>
      </c>
      <c r="Z10" s="394">
        <v>1445.5597222300291</v>
      </c>
      <c r="AA10" s="395">
        <v>4.0708671532273772</v>
      </c>
      <c r="AB10" s="393">
        <v>499.55811255985367</v>
      </c>
      <c r="AC10" s="396">
        <v>1949.1887019431103</v>
      </c>
    </row>
    <row r="11" spans="1:29" ht="18.75">
      <c r="A11" s="397">
        <v>5</v>
      </c>
      <c r="B11" s="398" t="s">
        <v>35</v>
      </c>
      <c r="C11" s="399">
        <v>9311</v>
      </c>
      <c r="D11" s="400">
        <v>636.17903554935026</v>
      </c>
      <c r="E11" s="401">
        <v>473.55407582429382</v>
      </c>
      <c r="F11" s="402">
        <v>145.80710987004619</v>
      </c>
      <c r="G11" s="403">
        <v>16.817849855010202</v>
      </c>
      <c r="H11" s="404">
        <v>585.34668671463862</v>
      </c>
      <c r="I11" s="405">
        <v>1221.5256148641392</v>
      </c>
      <c r="J11" s="406">
        <v>166.32563634410911</v>
      </c>
      <c r="K11" s="399">
        <v>214.30566359629029</v>
      </c>
      <c r="L11" s="407">
        <v>1599.2425088604875</v>
      </c>
      <c r="M11" s="408">
        <v>14</v>
      </c>
      <c r="N11" s="409">
        <f t="shared" ref="N11:N74" si="5">L11-AC11</f>
        <v>-2552.2580539705996</v>
      </c>
      <c r="O11" s="410">
        <f t="shared" ref="O11:O74" si="6">N11/AC11</f>
        <v>-0.61477964782693051</v>
      </c>
      <c r="P11" s="239"/>
      <c r="Q11" s="411">
        <f t="shared" ref="Q11:Q74" si="7">I11/Z11-1</f>
        <v>-0.63073160722245669</v>
      </c>
      <c r="R11" s="411">
        <f t="shared" ref="R11:R74" si="8">K11/AB11-1</f>
        <v>-0.69149787629227655</v>
      </c>
      <c r="S11" s="84"/>
      <c r="T11" s="44"/>
      <c r="U11" s="412">
        <v>5</v>
      </c>
      <c r="V11" s="398" t="s">
        <v>35</v>
      </c>
      <c r="W11" s="399">
        <v>9419</v>
      </c>
      <c r="X11" s="399">
        <v>2229.8641718851754</v>
      </c>
      <c r="Y11" s="404">
        <v>1078.0972966719701</v>
      </c>
      <c r="Z11" s="413">
        <v>3307.9614685571455</v>
      </c>
      <c r="AA11" s="414">
        <v>148.87397812931309</v>
      </c>
      <c r="AB11" s="415">
        <v>694.66511614462843</v>
      </c>
      <c r="AC11" s="407">
        <v>4151.5005628310873</v>
      </c>
    </row>
    <row r="12" spans="1:29" ht="18.75">
      <c r="A12" s="397">
        <v>9</v>
      </c>
      <c r="B12" s="398" t="s">
        <v>36</v>
      </c>
      <c r="C12" s="399">
        <v>2491</v>
      </c>
      <c r="D12" s="400">
        <v>782.03813729425929</v>
      </c>
      <c r="E12" s="401">
        <v>603.73143315937375</v>
      </c>
      <c r="F12" s="416">
        <v>166.0983540746688</v>
      </c>
      <c r="G12" s="403">
        <v>12.20835006021678</v>
      </c>
      <c r="H12" s="404">
        <v>682.53512645523881</v>
      </c>
      <c r="I12" s="405">
        <v>1464.5728623042955</v>
      </c>
      <c r="J12" s="406">
        <v>-198.0405459654757</v>
      </c>
      <c r="K12" s="399">
        <v>211.6105539840641</v>
      </c>
      <c r="L12" s="407">
        <v>1476.5736651947009</v>
      </c>
      <c r="M12" s="408">
        <v>17</v>
      </c>
      <c r="N12" s="409">
        <f t="shared" si="5"/>
        <v>-2750.1911550673176</v>
      </c>
      <c r="O12" s="410">
        <f t="shared" si="6"/>
        <v>-0.65066103083938143</v>
      </c>
      <c r="P12" s="239"/>
      <c r="Q12" s="411">
        <f t="shared" si="7"/>
        <v>-0.60931923044200265</v>
      </c>
      <c r="R12" s="411">
        <f t="shared" si="8"/>
        <v>-0.69428244793571192</v>
      </c>
      <c r="S12" s="84"/>
      <c r="T12" s="44"/>
      <c r="U12" s="412">
        <v>9</v>
      </c>
      <c r="V12" s="398" t="s">
        <v>36</v>
      </c>
      <c r="W12" s="399">
        <v>2517</v>
      </c>
      <c r="X12" s="417">
        <v>2599.4699103214475</v>
      </c>
      <c r="Y12" s="404">
        <v>1149.3014048401933</v>
      </c>
      <c r="Z12" s="413">
        <v>3748.7713151616404</v>
      </c>
      <c r="AA12" s="418">
        <v>-214.18315454906636</v>
      </c>
      <c r="AB12" s="415">
        <v>692.17665964944445</v>
      </c>
      <c r="AC12" s="407">
        <v>4226.7648202620185</v>
      </c>
    </row>
    <row r="13" spans="1:29" ht="18.75">
      <c r="A13" s="397">
        <v>10</v>
      </c>
      <c r="B13" s="398" t="s">
        <v>257</v>
      </c>
      <c r="C13" s="399">
        <v>11197</v>
      </c>
      <c r="D13" s="400">
        <v>368.99473073144594</v>
      </c>
      <c r="E13" s="401">
        <v>382.8154862909708</v>
      </c>
      <c r="F13" s="416">
        <v>40.135304099312314</v>
      </c>
      <c r="G13" s="403">
        <v>-53.956059658837191</v>
      </c>
      <c r="H13" s="404">
        <v>571.71858533535772</v>
      </c>
      <c r="I13" s="405">
        <v>940.7133160668036</v>
      </c>
      <c r="J13" s="406">
        <v>-57.142538179869611</v>
      </c>
      <c r="K13" s="399">
        <v>218.02317503298912</v>
      </c>
      <c r="L13" s="407">
        <v>1099.7013485755112</v>
      </c>
      <c r="M13" s="408">
        <v>14</v>
      </c>
      <c r="N13" s="409">
        <f t="shared" si="5"/>
        <v>-2883.5998771249906</v>
      </c>
      <c r="O13" s="410">
        <f t="shared" si="6"/>
        <v>-0.72392212231398145</v>
      </c>
      <c r="P13" s="239"/>
      <c r="Q13" s="411">
        <f t="shared" si="7"/>
        <v>-0.71714885852606736</v>
      </c>
      <c r="R13" s="411">
        <f t="shared" si="8"/>
        <v>-0.69116368143794971</v>
      </c>
      <c r="S13" s="84"/>
      <c r="T13" s="44"/>
      <c r="U13" s="412">
        <v>10</v>
      </c>
      <c r="V13" s="398" t="s">
        <v>392</v>
      </c>
      <c r="W13" s="399">
        <v>11332</v>
      </c>
      <c r="X13" s="417">
        <v>2248.703800728289</v>
      </c>
      <c r="Y13" s="404">
        <v>1077.1209110432885</v>
      </c>
      <c r="Z13" s="413">
        <v>3325.8247117715773</v>
      </c>
      <c r="AA13" s="419">
        <v>-48.47405577126721</v>
      </c>
      <c r="AB13" s="415">
        <v>705.95056970019118</v>
      </c>
      <c r="AC13" s="407">
        <v>3983.3012257005016</v>
      </c>
    </row>
    <row r="14" spans="1:29" ht="18.75">
      <c r="A14" s="397">
        <v>16</v>
      </c>
      <c r="B14" s="398" t="s">
        <v>37</v>
      </c>
      <c r="C14" s="399">
        <v>8033</v>
      </c>
      <c r="D14" s="400">
        <v>885.51524959541894</v>
      </c>
      <c r="E14" s="401">
        <v>113.78911988049296</v>
      </c>
      <c r="F14" s="416">
        <v>411.45362878127725</v>
      </c>
      <c r="G14" s="403">
        <v>360.2725009336487</v>
      </c>
      <c r="H14" s="404">
        <v>289.3723391012075</v>
      </c>
      <c r="I14" s="405">
        <v>1174.8875886966264</v>
      </c>
      <c r="J14" s="406">
        <v>-72.472052782273124</v>
      </c>
      <c r="K14" s="399">
        <v>175.4833697499063</v>
      </c>
      <c r="L14" s="407">
        <v>1279.4813892692644</v>
      </c>
      <c r="M14" s="408">
        <v>7</v>
      </c>
      <c r="N14" s="409">
        <f t="shared" si="5"/>
        <v>-1591.1375804742963</v>
      </c>
      <c r="O14" s="410">
        <f t="shared" si="6"/>
        <v>-0.55428379636759539</v>
      </c>
      <c r="P14" s="239"/>
      <c r="Q14" s="411">
        <f t="shared" si="7"/>
        <v>-0.49971520087848842</v>
      </c>
      <c r="R14" s="411">
        <f t="shared" si="8"/>
        <v>-0.69967209789075824</v>
      </c>
      <c r="S14" s="84"/>
      <c r="T14" s="44"/>
      <c r="U14" s="412">
        <v>16</v>
      </c>
      <c r="V14" s="398" t="s">
        <v>37</v>
      </c>
      <c r="W14" s="399">
        <v>8059</v>
      </c>
      <c r="X14" s="417">
        <v>1834.5150891496112</v>
      </c>
      <c r="Y14" s="404">
        <v>513.92242236323386</v>
      </c>
      <c r="Z14" s="413">
        <v>2348.4375115128455</v>
      </c>
      <c r="AA14" s="418">
        <v>-62.124457128676013</v>
      </c>
      <c r="AB14" s="415">
        <v>584.30591535939163</v>
      </c>
      <c r="AC14" s="407">
        <v>2870.6189697435607</v>
      </c>
    </row>
    <row r="15" spans="1:29" ht="18.75">
      <c r="A15" s="397">
        <v>18</v>
      </c>
      <c r="B15" s="398" t="s">
        <v>38</v>
      </c>
      <c r="C15" s="399">
        <v>4847</v>
      </c>
      <c r="D15" s="400">
        <v>326.38271095523004</v>
      </c>
      <c r="E15" s="401">
        <v>488.03074066432845</v>
      </c>
      <c r="F15" s="416">
        <v>-93.913761089333605</v>
      </c>
      <c r="G15" s="403">
        <v>-67.734268619764805</v>
      </c>
      <c r="H15" s="404">
        <v>260.82360222818238</v>
      </c>
      <c r="I15" s="405">
        <v>587.20631318341248</v>
      </c>
      <c r="J15" s="406">
        <v>-19.095316690736539</v>
      </c>
      <c r="K15" s="399">
        <v>174.14112146177328</v>
      </c>
      <c r="L15" s="407">
        <v>744.88776562822363</v>
      </c>
      <c r="M15" s="408">
        <v>1</v>
      </c>
      <c r="N15" s="409">
        <f t="shared" si="5"/>
        <v>-1034.3804747693632</v>
      </c>
      <c r="O15" s="410">
        <f t="shared" si="6"/>
        <v>-0.58135162044944133</v>
      </c>
      <c r="P15" s="239"/>
      <c r="Q15" s="411">
        <f t="shared" si="7"/>
        <v>-0.5331799538645704</v>
      </c>
      <c r="R15" s="411">
        <f t="shared" si="8"/>
        <v>-0.69174530328558592</v>
      </c>
      <c r="S15" s="84"/>
      <c r="T15" s="44"/>
      <c r="U15" s="412">
        <v>18</v>
      </c>
      <c r="V15" s="398" t="s">
        <v>38</v>
      </c>
      <c r="W15" s="399">
        <v>4878</v>
      </c>
      <c r="X15" s="417">
        <v>951.46051055851444</v>
      </c>
      <c r="Y15" s="404">
        <v>306.42530228221682</v>
      </c>
      <c r="Z15" s="413">
        <v>1257.8858128407312</v>
      </c>
      <c r="AA15" s="419">
        <v>-43.543665436654365</v>
      </c>
      <c r="AB15" s="415">
        <v>564.92609299350988</v>
      </c>
      <c r="AC15" s="407">
        <v>1779.2682403975869</v>
      </c>
    </row>
    <row r="16" spans="1:29" ht="18.75">
      <c r="A16" s="397">
        <v>19</v>
      </c>
      <c r="B16" s="398" t="s">
        <v>39</v>
      </c>
      <c r="C16" s="399">
        <v>3955</v>
      </c>
      <c r="D16" s="400">
        <v>383.55575221238939</v>
      </c>
      <c r="E16" s="401">
        <v>498.68419721871049</v>
      </c>
      <c r="F16" s="416">
        <v>-22.825537294563844</v>
      </c>
      <c r="G16" s="403">
        <v>-92.302907711757271</v>
      </c>
      <c r="H16" s="404">
        <v>422.82553729456384</v>
      </c>
      <c r="I16" s="405">
        <v>806.38128950695318</v>
      </c>
      <c r="J16" s="406">
        <v>-195.62022756005058</v>
      </c>
      <c r="K16" s="399">
        <v>167.28960784706632</v>
      </c>
      <c r="L16" s="407">
        <v>781.53375474083441</v>
      </c>
      <c r="M16" s="408">
        <v>2</v>
      </c>
      <c r="N16" s="409">
        <f t="shared" si="5"/>
        <v>-1111.0566261791141</v>
      </c>
      <c r="O16" s="410">
        <f t="shared" si="6"/>
        <v>-0.58705604624232144</v>
      </c>
      <c r="P16" s="239"/>
      <c r="Q16" s="411">
        <f t="shared" si="7"/>
        <v>-0.46712475817939902</v>
      </c>
      <c r="R16" s="411">
        <f t="shared" si="8"/>
        <v>-0.70291694284651984</v>
      </c>
      <c r="S16" s="84"/>
      <c r="T16" s="44"/>
      <c r="U16" s="412">
        <v>19</v>
      </c>
      <c r="V16" s="398" t="s">
        <v>39</v>
      </c>
      <c r="W16" s="399">
        <v>3959</v>
      </c>
      <c r="X16" s="417">
        <v>1030.7513978483805</v>
      </c>
      <c r="Y16" s="404">
        <v>482.51329568833177</v>
      </c>
      <c r="Z16" s="413">
        <v>1513.2646935367122</v>
      </c>
      <c r="AA16" s="418">
        <v>-183.78151048244507</v>
      </c>
      <c r="AB16" s="415">
        <v>563.10719786568154</v>
      </c>
      <c r="AC16" s="407">
        <v>1892.5903809199485</v>
      </c>
    </row>
    <row r="17" spans="1:29" ht="18.75">
      <c r="A17" s="397">
        <v>20</v>
      </c>
      <c r="B17" s="398" t="s">
        <v>258</v>
      </c>
      <c r="C17" s="399">
        <v>16467</v>
      </c>
      <c r="D17" s="400">
        <v>77.410518005708383</v>
      </c>
      <c r="E17" s="401">
        <v>275.80117811380336</v>
      </c>
      <c r="F17" s="416">
        <v>-94.712698123519772</v>
      </c>
      <c r="G17" s="403">
        <v>-103.67796198457521</v>
      </c>
      <c r="H17" s="404">
        <v>460.44276431651178</v>
      </c>
      <c r="I17" s="405">
        <v>537.85328232222025</v>
      </c>
      <c r="J17" s="406">
        <v>-154.24643225845631</v>
      </c>
      <c r="K17" s="399">
        <v>168.47294988079662</v>
      </c>
      <c r="L17" s="407">
        <v>555.37049857290333</v>
      </c>
      <c r="M17" s="408">
        <v>6</v>
      </c>
      <c r="N17" s="409">
        <f t="shared" si="5"/>
        <v>-1636.8862479981763</v>
      </c>
      <c r="O17" s="410">
        <f t="shared" si="6"/>
        <v>-0.74666721886404908</v>
      </c>
      <c r="P17" s="239"/>
      <c r="Q17" s="411">
        <f t="shared" si="7"/>
        <v>-0.70044529359737306</v>
      </c>
      <c r="R17" s="411">
        <f t="shared" si="8"/>
        <v>-0.69834318937483864</v>
      </c>
      <c r="S17" s="84"/>
      <c r="T17" s="44"/>
      <c r="U17" s="412">
        <v>20</v>
      </c>
      <c r="V17" s="398" t="s">
        <v>393</v>
      </c>
      <c r="W17" s="399">
        <v>16391</v>
      </c>
      <c r="X17" s="417">
        <v>1224.1926843041879</v>
      </c>
      <c r="Y17" s="404">
        <v>571.31668619223092</v>
      </c>
      <c r="Z17" s="413">
        <v>1795.5093704964188</v>
      </c>
      <c r="AA17" s="419">
        <v>-161.74473796595692</v>
      </c>
      <c r="AB17" s="415">
        <v>558.49211404061771</v>
      </c>
      <c r="AC17" s="407">
        <v>2192.2567465710795</v>
      </c>
    </row>
    <row r="18" spans="1:29" ht="18.75">
      <c r="A18" s="397">
        <v>46</v>
      </c>
      <c r="B18" s="398" t="s">
        <v>40</v>
      </c>
      <c r="C18" s="399">
        <v>1362</v>
      </c>
      <c r="D18" s="400">
        <v>1119.1864904552128</v>
      </c>
      <c r="E18" s="401">
        <v>557.86857562408227</v>
      </c>
      <c r="F18" s="416">
        <v>310.69676945668135</v>
      </c>
      <c r="G18" s="403">
        <v>250.62114537444933</v>
      </c>
      <c r="H18" s="404">
        <v>290.36563876651985</v>
      </c>
      <c r="I18" s="405">
        <v>1409.5521292217327</v>
      </c>
      <c r="J18" s="406">
        <v>-254.60279001468427</v>
      </c>
      <c r="K18" s="399">
        <v>219.72007788142949</v>
      </c>
      <c r="L18" s="407">
        <v>1373.5976505139502</v>
      </c>
      <c r="M18" s="408">
        <v>10</v>
      </c>
      <c r="N18" s="409">
        <f t="shared" si="5"/>
        <v>-3038.0807680238154</v>
      </c>
      <c r="O18" s="410">
        <f t="shared" si="6"/>
        <v>-0.68864510959318204</v>
      </c>
      <c r="P18" s="239"/>
      <c r="Q18" s="411">
        <f t="shared" si="7"/>
        <v>-0.64125382337145331</v>
      </c>
      <c r="R18" s="411">
        <f t="shared" si="8"/>
        <v>-0.69828969890812065</v>
      </c>
      <c r="S18" s="84"/>
      <c r="T18" s="44"/>
      <c r="U18" s="412">
        <v>46</v>
      </c>
      <c r="V18" s="398" t="s">
        <v>40</v>
      </c>
      <c r="W18" s="399">
        <v>1369</v>
      </c>
      <c r="X18" s="417">
        <v>3091.3539057900175</v>
      </c>
      <c r="Y18" s="404">
        <v>837.75313715754339</v>
      </c>
      <c r="Z18" s="413">
        <v>3929.1070429475608</v>
      </c>
      <c r="AA18" s="418">
        <v>-245.6771365960555</v>
      </c>
      <c r="AB18" s="415">
        <v>728.2485121862594</v>
      </c>
      <c r="AC18" s="407">
        <v>4411.6784185377655</v>
      </c>
    </row>
    <row r="19" spans="1:29" ht="18.75">
      <c r="A19" s="397">
        <v>47</v>
      </c>
      <c r="B19" s="398" t="s">
        <v>259</v>
      </c>
      <c r="C19" s="399">
        <v>1789</v>
      </c>
      <c r="D19" s="400">
        <v>1537.5299049748462</v>
      </c>
      <c r="E19" s="401">
        <v>1186.0206819452208</v>
      </c>
      <c r="F19" s="416">
        <v>-22.4315259921744</v>
      </c>
      <c r="G19" s="403">
        <v>373.94074902179989</v>
      </c>
      <c r="H19" s="404">
        <v>356.41252096143097</v>
      </c>
      <c r="I19" s="405">
        <v>1893.9424259362772</v>
      </c>
      <c r="J19" s="406">
        <v>-10.095584125209614</v>
      </c>
      <c r="K19" s="399">
        <v>217.22410138052931</v>
      </c>
      <c r="L19" s="407">
        <v>2103.8658468418112</v>
      </c>
      <c r="M19" s="408">
        <v>19</v>
      </c>
      <c r="N19" s="409">
        <f t="shared" si="5"/>
        <v>-3347.6295456222492</v>
      </c>
      <c r="O19" s="410">
        <f t="shared" si="6"/>
        <v>-0.61407546088177656</v>
      </c>
      <c r="P19" s="239"/>
      <c r="Q19" s="411">
        <f t="shared" si="7"/>
        <v>-0.60461430550040918</v>
      </c>
      <c r="R19" s="411">
        <f t="shared" si="8"/>
        <v>-0.69373064675144391</v>
      </c>
      <c r="S19" s="84"/>
      <c r="T19" s="44"/>
      <c r="U19" s="412">
        <v>47</v>
      </c>
      <c r="V19" s="398" t="s">
        <v>394</v>
      </c>
      <c r="W19" s="399">
        <v>1808</v>
      </c>
      <c r="X19" s="417">
        <v>3887.0188648785261</v>
      </c>
      <c r="Y19" s="404">
        <v>903.09481976880124</v>
      </c>
      <c r="Z19" s="413">
        <v>4790.1136846473273</v>
      </c>
      <c r="AA19" s="419">
        <v>-47.876659292035399</v>
      </c>
      <c r="AB19" s="415">
        <v>709.25836710876786</v>
      </c>
      <c r="AC19" s="407">
        <v>5451.4953924640604</v>
      </c>
    </row>
    <row r="20" spans="1:29" ht="18.75">
      <c r="A20" s="397">
        <v>49</v>
      </c>
      <c r="B20" s="398" t="s">
        <v>260</v>
      </c>
      <c r="C20" s="399">
        <v>297132</v>
      </c>
      <c r="D20" s="400">
        <v>1171.1524574936393</v>
      </c>
      <c r="E20" s="401">
        <v>779.68843140422439</v>
      </c>
      <c r="F20" s="416">
        <v>288.27199695758117</v>
      </c>
      <c r="G20" s="403">
        <v>103.19202913183366</v>
      </c>
      <c r="H20" s="404">
        <v>-79.386713649152568</v>
      </c>
      <c r="I20" s="405">
        <v>1091.7657438444867</v>
      </c>
      <c r="J20" s="406">
        <v>1.6871928974327908</v>
      </c>
      <c r="K20" s="399">
        <v>102.96161980806362</v>
      </c>
      <c r="L20" s="407">
        <v>1195.5590444650861</v>
      </c>
      <c r="M20" s="408">
        <v>1</v>
      </c>
      <c r="N20" s="409">
        <f t="shared" si="5"/>
        <v>629.98449854749492</v>
      </c>
      <c r="O20" s="410">
        <f t="shared" si="6"/>
        <v>1.1138841079302901</v>
      </c>
      <c r="P20" s="239"/>
      <c r="Q20" s="411">
        <f t="shared" si="7"/>
        <v>3.6842558598512491</v>
      </c>
      <c r="R20" s="411">
        <f t="shared" si="8"/>
        <v>-0.68591162893832269</v>
      </c>
      <c r="S20" s="84"/>
      <c r="T20" s="44"/>
      <c r="U20" s="412">
        <v>49</v>
      </c>
      <c r="V20" s="398" t="s">
        <v>395</v>
      </c>
      <c r="W20" s="399">
        <v>292796</v>
      </c>
      <c r="X20" s="417">
        <v>834.99753466680636</v>
      </c>
      <c r="Y20" s="404">
        <v>-601.92620455394683</v>
      </c>
      <c r="Z20" s="413">
        <v>233.07133011285944</v>
      </c>
      <c r="AA20" s="418">
        <v>4.6922259866938072</v>
      </c>
      <c r="AB20" s="415">
        <v>327.81098981803797</v>
      </c>
      <c r="AC20" s="407">
        <v>565.57454591759119</v>
      </c>
    </row>
    <row r="21" spans="1:29" ht="18.75">
      <c r="A21" s="397">
        <v>50</v>
      </c>
      <c r="B21" s="398" t="s">
        <v>41</v>
      </c>
      <c r="C21" s="399">
        <v>11417</v>
      </c>
      <c r="D21" s="400">
        <v>228.61136901112377</v>
      </c>
      <c r="E21" s="401">
        <v>215.23990540422179</v>
      </c>
      <c r="F21" s="416">
        <v>8.0910922308837705</v>
      </c>
      <c r="G21" s="403">
        <v>5.280371376018218</v>
      </c>
      <c r="H21" s="404">
        <v>311.70395024962772</v>
      </c>
      <c r="I21" s="405">
        <v>540.31531926075149</v>
      </c>
      <c r="J21" s="406">
        <v>-113.40159411404046</v>
      </c>
      <c r="K21" s="399">
        <v>183.09992031991084</v>
      </c>
      <c r="L21" s="407">
        <v>606.61233248664269</v>
      </c>
      <c r="M21" s="408">
        <v>4</v>
      </c>
      <c r="N21" s="409">
        <f t="shared" si="5"/>
        <v>-1784.0854507640338</v>
      </c>
      <c r="O21" s="410">
        <f t="shared" si="6"/>
        <v>-0.74626138998555458</v>
      </c>
      <c r="P21" s="239"/>
      <c r="Q21" s="411">
        <f t="shared" si="7"/>
        <v>-0.71812394561594117</v>
      </c>
      <c r="R21" s="411">
        <f t="shared" si="8"/>
        <v>-0.68968712358108752</v>
      </c>
      <c r="S21" s="84"/>
      <c r="T21" s="44"/>
      <c r="U21" s="412">
        <v>50</v>
      </c>
      <c r="V21" s="398" t="s">
        <v>41</v>
      </c>
      <c r="W21" s="399">
        <v>11483</v>
      </c>
      <c r="X21" s="417">
        <v>1526.9663162078107</v>
      </c>
      <c r="Y21" s="404">
        <v>389.88795664420894</v>
      </c>
      <c r="Z21" s="413">
        <v>1916.8542728520197</v>
      </c>
      <c r="AA21" s="419">
        <v>-116.20586954628581</v>
      </c>
      <c r="AB21" s="415">
        <v>590.04937994494242</v>
      </c>
      <c r="AC21" s="407">
        <v>2390.6977832506764</v>
      </c>
    </row>
    <row r="22" spans="1:29" ht="18.75">
      <c r="A22" s="397">
        <v>51</v>
      </c>
      <c r="B22" s="398" t="s">
        <v>261</v>
      </c>
      <c r="C22" s="399">
        <v>9334</v>
      </c>
      <c r="D22" s="400">
        <v>-511.29312191986287</v>
      </c>
      <c r="E22" s="401">
        <v>392.73098350117851</v>
      </c>
      <c r="F22" s="416">
        <v>-424.84261838440113</v>
      </c>
      <c r="G22" s="402">
        <v>-479.18148703664025</v>
      </c>
      <c r="H22" s="404">
        <v>-17.278551532033426</v>
      </c>
      <c r="I22" s="405">
        <v>-528.57178058710087</v>
      </c>
      <c r="J22" s="406">
        <v>-90.847868009427899</v>
      </c>
      <c r="K22" s="399">
        <v>193.24448794943586</v>
      </c>
      <c r="L22" s="407">
        <v>-431.26880222841226</v>
      </c>
      <c r="M22" s="408">
        <v>4</v>
      </c>
      <c r="N22" s="409">
        <f t="shared" si="5"/>
        <v>-1925.8368995926503</v>
      </c>
      <c r="O22" s="410">
        <f t="shared" si="6"/>
        <v>-1.2885574789057661</v>
      </c>
      <c r="P22" s="239"/>
      <c r="Q22" s="411">
        <f t="shared" si="7"/>
        <v>-1.5353955585822625</v>
      </c>
      <c r="R22" s="411">
        <f t="shared" si="8"/>
        <v>-0.68324450224303523</v>
      </c>
      <c r="S22" s="84"/>
      <c r="T22" s="44"/>
      <c r="U22" s="412">
        <v>51</v>
      </c>
      <c r="V22" s="398" t="s">
        <v>396</v>
      </c>
      <c r="W22" s="399">
        <v>9452</v>
      </c>
      <c r="X22" s="417">
        <v>1263.4916443200309</v>
      </c>
      <c r="Y22" s="404">
        <v>-276.23694615486704</v>
      </c>
      <c r="Z22" s="413">
        <v>987.25469816516386</v>
      </c>
      <c r="AA22" s="418">
        <v>-102.76121455776556</v>
      </c>
      <c r="AB22" s="415">
        <v>610.07461375683999</v>
      </c>
      <c r="AC22" s="407">
        <v>1494.5680973642382</v>
      </c>
    </row>
    <row r="23" spans="1:29" ht="18.75">
      <c r="A23" s="397">
        <v>52</v>
      </c>
      <c r="B23" s="398" t="s">
        <v>42</v>
      </c>
      <c r="C23" s="399">
        <v>2404</v>
      </c>
      <c r="D23" s="400">
        <v>819.73128119800333</v>
      </c>
      <c r="E23" s="401">
        <v>453.596921797005</v>
      </c>
      <c r="F23" s="416">
        <v>244.07986688851915</v>
      </c>
      <c r="G23" s="403">
        <v>122.0544925124792</v>
      </c>
      <c r="H23" s="404">
        <v>483.31988352745424</v>
      </c>
      <c r="I23" s="405">
        <v>1303.0507487520799</v>
      </c>
      <c r="J23" s="406">
        <v>95.599833610648915</v>
      </c>
      <c r="K23" s="399">
        <v>228.36538549597017</v>
      </c>
      <c r="L23" s="407">
        <v>1624.4712978369384</v>
      </c>
      <c r="M23" s="408">
        <v>14</v>
      </c>
      <c r="N23" s="409">
        <f t="shared" si="5"/>
        <v>-2560.2871301890586</v>
      </c>
      <c r="O23" s="410">
        <f t="shared" si="6"/>
        <v>-0.61181240786622371</v>
      </c>
      <c r="P23" s="239"/>
      <c r="Q23" s="411">
        <f t="shared" si="7"/>
        <v>-0.61626844306655915</v>
      </c>
      <c r="R23" s="411">
        <f t="shared" si="8"/>
        <v>-0.69632077653285518</v>
      </c>
      <c r="S23" s="84"/>
      <c r="T23" s="44"/>
      <c r="U23" s="412">
        <v>52</v>
      </c>
      <c r="V23" s="398" t="s">
        <v>42</v>
      </c>
      <c r="W23" s="399">
        <v>2408</v>
      </c>
      <c r="X23" s="417">
        <v>2457.7952879996146</v>
      </c>
      <c r="Y23" s="404">
        <v>937.93989511981044</v>
      </c>
      <c r="Z23" s="413">
        <v>3395.7351831194251</v>
      </c>
      <c r="AA23" s="419">
        <v>37.027823920265782</v>
      </c>
      <c r="AB23" s="415">
        <v>751.99542098630627</v>
      </c>
      <c r="AC23" s="407">
        <v>4184.7584280259971</v>
      </c>
    </row>
    <row r="24" spans="1:29" ht="18.75">
      <c r="A24" s="397">
        <v>61</v>
      </c>
      <c r="B24" s="398" t="s">
        <v>43</v>
      </c>
      <c r="C24" s="399">
        <v>16573</v>
      </c>
      <c r="D24" s="400">
        <v>152.25004525432934</v>
      </c>
      <c r="E24" s="401">
        <v>-48.654860314970129</v>
      </c>
      <c r="F24" s="416">
        <v>80.661195921076455</v>
      </c>
      <c r="G24" s="403">
        <v>120.24370964822302</v>
      </c>
      <c r="H24" s="404">
        <v>361.3523803777228</v>
      </c>
      <c r="I24" s="405">
        <v>513.60248597115788</v>
      </c>
      <c r="J24" s="406">
        <v>74.927110360224461</v>
      </c>
      <c r="K24" s="399">
        <v>183.02019799854762</v>
      </c>
      <c r="L24" s="407">
        <v>769.52163156942015</v>
      </c>
      <c r="M24" s="408">
        <v>5</v>
      </c>
      <c r="N24" s="409">
        <f t="shared" si="5"/>
        <v>-2217.3845630183423</v>
      </c>
      <c r="O24" s="410">
        <f t="shared" si="6"/>
        <v>-0.74236832982442369</v>
      </c>
      <c r="P24" s="239"/>
      <c r="Q24" s="411">
        <f t="shared" si="7"/>
        <v>-0.78188987800333509</v>
      </c>
      <c r="R24" s="411">
        <f t="shared" si="8"/>
        <v>-0.68286207586166137</v>
      </c>
      <c r="S24" s="84"/>
      <c r="T24" s="44"/>
      <c r="U24" s="412">
        <v>61</v>
      </c>
      <c r="V24" s="398" t="s">
        <v>43</v>
      </c>
      <c r="W24" s="399">
        <v>16800</v>
      </c>
      <c r="X24" s="417">
        <v>1757.4354231015543</v>
      </c>
      <c r="Y24" s="404">
        <v>597.34977104459949</v>
      </c>
      <c r="Z24" s="413">
        <v>2354.7851941461536</v>
      </c>
      <c r="AA24" s="418">
        <v>55.021309523809521</v>
      </c>
      <c r="AB24" s="415">
        <v>577.09969091779897</v>
      </c>
      <c r="AC24" s="407">
        <v>2986.9061945877625</v>
      </c>
    </row>
    <row r="25" spans="1:29" ht="18.75">
      <c r="A25" s="397">
        <v>69</v>
      </c>
      <c r="B25" s="398" t="s">
        <v>44</v>
      </c>
      <c r="C25" s="399">
        <v>6802</v>
      </c>
      <c r="D25" s="400">
        <v>113.14495736548074</v>
      </c>
      <c r="E25" s="401">
        <v>549.03734195824757</v>
      </c>
      <c r="F25" s="416">
        <v>-197.90252866803883</v>
      </c>
      <c r="G25" s="403">
        <v>-237.98985592472803</v>
      </c>
      <c r="H25" s="404">
        <v>546.58835636577476</v>
      </c>
      <c r="I25" s="405">
        <v>659.73331373125552</v>
      </c>
      <c r="J25" s="406">
        <v>100.03043222581594</v>
      </c>
      <c r="K25" s="399">
        <v>199.7702052038523</v>
      </c>
      <c r="L25" s="407">
        <v>956.25124963246105</v>
      </c>
      <c r="M25" s="408">
        <v>17</v>
      </c>
      <c r="N25" s="409">
        <f t="shared" si="5"/>
        <v>-2986.3825473281167</v>
      </c>
      <c r="O25" s="410">
        <f t="shared" si="6"/>
        <v>-0.75745877023383545</v>
      </c>
      <c r="P25" s="239"/>
      <c r="Q25" s="411">
        <f t="shared" si="7"/>
        <v>-0.79256245701237416</v>
      </c>
      <c r="R25" s="411">
        <f t="shared" si="8"/>
        <v>-0.68817784733299692</v>
      </c>
      <c r="S25" s="84"/>
      <c r="T25" s="44"/>
      <c r="U25" s="412">
        <v>69</v>
      </c>
      <c r="V25" s="398" t="s">
        <v>44</v>
      </c>
      <c r="W25" s="399">
        <v>6896</v>
      </c>
      <c r="X25" s="417">
        <v>2195.2632128834157</v>
      </c>
      <c r="Y25" s="404">
        <v>985.13173505814564</v>
      </c>
      <c r="Z25" s="413">
        <v>3180.3949479415614</v>
      </c>
      <c r="AA25" s="419">
        <v>121.58454176334106</v>
      </c>
      <c r="AB25" s="415">
        <v>640.65430725567535</v>
      </c>
      <c r="AC25" s="407">
        <v>3942.6337969605779</v>
      </c>
    </row>
    <row r="26" spans="1:29" ht="18.75">
      <c r="A26" s="397">
        <v>71</v>
      </c>
      <c r="B26" s="398" t="s">
        <v>45</v>
      </c>
      <c r="C26" s="399">
        <v>6613</v>
      </c>
      <c r="D26" s="400">
        <v>669.4282473915016</v>
      </c>
      <c r="E26" s="401">
        <v>738.1686072886738</v>
      </c>
      <c r="F26" s="416">
        <v>17.570996522002115</v>
      </c>
      <c r="G26" s="403">
        <v>-86.311356419174359</v>
      </c>
      <c r="H26" s="404">
        <v>593.3670043853017</v>
      </c>
      <c r="I26" s="405">
        <v>1262.7952517768033</v>
      </c>
      <c r="J26" s="406">
        <v>96.383487070920907</v>
      </c>
      <c r="K26" s="399">
        <v>208.83706615704244</v>
      </c>
      <c r="L26" s="407">
        <v>1558.0551943142295</v>
      </c>
      <c r="M26" s="408">
        <v>17</v>
      </c>
      <c r="N26" s="409">
        <f t="shared" si="5"/>
        <v>-2719.6144166403369</v>
      </c>
      <c r="O26" s="410">
        <f t="shared" si="6"/>
        <v>-0.63577009539861407</v>
      </c>
      <c r="P26" s="239"/>
      <c r="Q26" s="411">
        <f t="shared" si="7"/>
        <v>-0.64478934109570241</v>
      </c>
      <c r="R26" s="411">
        <f t="shared" si="8"/>
        <v>-0.67931482210237704</v>
      </c>
      <c r="S26" s="84"/>
      <c r="T26" s="44"/>
      <c r="U26" s="412">
        <v>71</v>
      </c>
      <c r="V26" s="398" t="s">
        <v>45</v>
      </c>
      <c r="W26" s="399">
        <v>6667</v>
      </c>
      <c r="X26" s="417">
        <v>2469.7179471225359</v>
      </c>
      <c r="Y26" s="404">
        <v>1085.3421844402135</v>
      </c>
      <c r="Z26" s="413">
        <v>3555.0601315627496</v>
      </c>
      <c r="AA26" s="418">
        <v>71.388030598470081</v>
      </c>
      <c r="AB26" s="415">
        <v>651.22144879334758</v>
      </c>
      <c r="AC26" s="407">
        <v>4277.6696109545665</v>
      </c>
    </row>
    <row r="27" spans="1:29" ht="18.75">
      <c r="A27" s="397">
        <v>72</v>
      </c>
      <c r="B27" s="398" t="s">
        <v>262</v>
      </c>
      <c r="C27" s="399">
        <v>950</v>
      </c>
      <c r="D27" s="400">
        <v>1325.5294736842104</v>
      </c>
      <c r="E27" s="401">
        <v>1323.8347368421053</v>
      </c>
      <c r="F27" s="416">
        <v>-19.52</v>
      </c>
      <c r="G27" s="403">
        <v>21.214736842105264</v>
      </c>
      <c r="H27" s="404">
        <v>301.72526315789474</v>
      </c>
      <c r="I27" s="405">
        <v>1627.2547368421053</v>
      </c>
      <c r="J27" s="406">
        <v>-229.35578947368421</v>
      </c>
      <c r="K27" s="399">
        <v>179.43235548878033</v>
      </c>
      <c r="L27" s="407">
        <v>1574.1652631578947</v>
      </c>
      <c r="M27" s="408">
        <v>17</v>
      </c>
      <c r="N27" s="409">
        <f t="shared" si="5"/>
        <v>-2630.9554307284307</v>
      </c>
      <c r="O27" s="410">
        <f t="shared" si="6"/>
        <v>-0.62565515290761642</v>
      </c>
      <c r="P27" s="239"/>
      <c r="Q27" s="411">
        <f t="shared" si="7"/>
        <v>-0.57935344336270755</v>
      </c>
      <c r="R27" s="411">
        <f t="shared" si="8"/>
        <v>-0.69297672818592959</v>
      </c>
      <c r="S27" s="84"/>
      <c r="T27" s="44"/>
      <c r="U27" s="412">
        <v>72</v>
      </c>
      <c r="V27" s="398" t="s">
        <v>397</v>
      </c>
      <c r="W27" s="399">
        <v>949</v>
      </c>
      <c r="X27" s="417">
        <v>3329.7128306264963</v>
      </c>
      <c r="Y27" s="404">
        <v>538.74802128349711</v>
      </c>
      <c r="Z27" s="413">
        <v>3868.4608519099929</v>
      </c>
      <c r="AA27" s="419">
        <v>-247.76606954689146</v>
      </c>
      <c r="AB27" s="415">
        <v>584.42591152322291</v>
      </c>
      <c r="AC27" s="407">
        <v>4205.1206938863252</v>
      </c>
    </row>
    <row r="28" spans="1:29" ht="18.75">
      <c r="A28" s="397">
        <v>74</v>
      </c>
      <c r="B28" s="398" t="s">
        <v>263</v>
      </c>
      <c r="C28" s="399">
        <v>1083</v>
      </c>
      <c r="D28" s="400">
        <v>631.56048014773774</v>
      </c>
      <c r="E28" s="401">
        <v>490.25669436749769</v>
      </c>
      <c r="F28" s="416">
        <v>115.30655586334257</v>
      </c>
      <c r="G28" s="403">
        <v>25.997229916897506</v>
      </c>
      <c r="H28" s="404">
        <v>427.31578947368422</v>
      </c>
      <c r="I28" s="405">
        <v>1058.8753462603879</v>
      </c>
      <c r="J28" s="406">
        <v>-281.81809787626963</v>
      </c>
      <c r="K28" s="399">
        <v>264.5635944164909</v>
      </c>
      <c r="L28" s="407">
        <v>1022.6860572483841</v>
      </c>
      <c r="M28" s="408">
        <v>16</v>
      </c>
      <c r="N28" s="409">
        <f t="shared" si="5"/>
        <v>-3390.08415432635</v>
      </c>
      <c r="O28" s="410">
        <f t="shared" si="6"/>
        <v>-0.76824398094288482</v>
      </c>
      <c r="P28" s="239"/>
      <c r="Q28" s="411">
        <f t="shared" si="7"/>
        <v>-0.72795929089194922</v>
      </c>
      <c r="R28" s="411">
        <f t="shared" si="8"/>
        <v>-0.66905579392789505</v>
      </c>
      <c r="S28" s="84"/>
      <c r="T28" s="44"/>
      <c r="U28" s="412">
        <v>74</v>
      </c>
      <c r="V28" s="398" t="s">
        <v>398</v>
      </c>
      <c r="W28" s="399">
        <v>1103</v>
      </c>
      <c r="X28" s="417">
        <v>2865.9750440995172</v>
      </c>
      <c r="Y28" s="404">
        <v>1026.3664724777575</v>
      </c>
      <c r="Z28" s="413">
        <v>3892.3415165772749</v>
      </c>
      <c r="AA28" s="418">
        <v>-278.99184043517681</v>
      </c>
      <c r="AB28" s="415">
        <v>799.42053543263637</v>
      </c>
      <c r="AC28" s="407">
        <v>4412.7702115747343</v>
      </c>
    </row>
    <row r="29" spans="1:29" ht="18.75">
      <c r="A29" s="397">
        <v>75</v>
      </c>
      <c r="B29" s="398" t="s">
        <v>264</v>
      </c>
      <c r="C29" s="399">
        <v>19702</v>
      </c>
      <c r="D29" s="400">
        <v>57.014110242614962</v>
      </c>
      <c r="E29" s="401">
        <v>58.424474672622068</v>
      </c>
      <c r="F29" s="416">
        <v>-51.470815145670493</v>
      </c>
      <c r="G29" s="403">
        <v>50.060450715663386</v>
      </c>
      <c r="H29" s="404">
        <v>-8.6931276012587553</v>
      </c>
      <c r="I29" s="405">
        <v>48.32098264135621</v>
      </c>
      <c r="J29" s="406">
        <v>-87.530250735965893</v>
      </c>
      <c r="K29" s="399">
        <v>164.30541852837592</v>
      </c>
      <c r="L29" s="407">
        <v>127.02111460765404</v>
      </c>
      <c r="M29" s="408">
        <v>8</v>
      </c>
      <c r="N29" s="409">
        <f t="shared" si="5"/>
        <v>-2026.6918952335909</v>
      </c>
      <c r="O29" s="410">
        <f t="shared" si="6"/>
        <v>-0.94102226525668009</v>
      </c>
      <c r="P29" s="239"/>
      <c r="Q29" s="411">
        <f t="shared" si="7"/>
        <v>-0.97165258687035172</v>
      </c>
      <c r="R29" s="411">
        <f t="shared" si="8"/>
        <v>-0.69255186400943325</v>
      </c>
      <c r="S29" s="84"/>
      <c r="T29" s="44"/>
      <c r="U29" s="412">
        <v>75</v>
      </c>
      <c r="V29" s="398" t="s">
        <v>399</v>
      </c>
      <c r="W29" s="399">
        <v>19877</v>
      </c>
      <c r="X29" s="417">
        <v>1693.5848128239584</v>
      </c>
      <c r="Y29" s="404">
        <v>11.014559977994196</v>
      </c>
      <c r="Z29" s="413">
        <v>1704.5993728019525</v>
      </c>
      <c r="AA29" s="419">
        <v>-85.303063842632184</v>
      </c>
      <c r="AB29" s="415">
        <v>534.4167008819245</v>
      </c>
      <c r="AC29" s="407">
        <v>2153.7130098412449</v>
      </c>
    </row>
    <row r="30" spans="1:29" ht="18.75">
      <c r="A30" s="397">
        <v>77</v>
      </c>
      <c r="B30" s="398" t="s">
        <v>46</v>
      </c>
      <c r="C30" s="399">
        <v>4683</v>
      </c>
      <c r="D30" s="400">
        <v>230.0260516762759</v>
      </c>
      <c r="E30" s="401">
        <v>207.23403800982277</v>
      </c>
      <c r="F30" s="416">
        <v>13.375827461029255</v>
      </c>
      <c r="G30" s="403">
        <v>9.4161862054238732</v>
      </c>
      <c r="H30" s="404">
        <v>575.08050395045916</v>
      </c>
      <c r="I30" s="405">
        <v>805.10655562673503</v>
      </c>
      <c r="J30" s="406">
        <v>44.394405295750587</v>
      </c>
      <c r="K30" s="399">
        <v>226.9859727371655</v>
      </c>
      <c r="L30" s="407">
        <v>1074.4172538970745</v>
      </c>
      <c r="M30" s="408">
        <v>13</v>
      </c>
      <c r="N30" s="409">
        <f t="shared" si="5"/>
        <v>-3127.7490294406953</v>
      </c>
      <c r="O30" s="410">
        <f t="shared" si="6"/>
        <v>-0.74431824410249958</v>
      </c>
      <c r="P30" s="239"/>
      <c r="Q30" s="411">
        <f t="shared" si="7"/>
        <v>-0.76450493290490118</v>
      </c>
      <c r="R30" s="411">
        <f t="shared" si="8"/>
        <v>-0.68952869447779563</v>
      </c>
      <c r="S30" s="84"/>
      <c r="T30" s="44"/>
      <c r="U30" s="412">
        <v>77</v>
      </c>
      <c r="V30" s="398" t="s">
        <v>46</v>
      </c>
      <c r="W30" s="399">
        <v>4782</v>
      </c>
      <c r="X30" s="417">
        <v>2351.4295225325313</v>
      </c>
      <c r="Y30" s="404">
        <v>1067.3535779288168</v>
      </c>
      <c r="Z30" s="413">
        <v>3418.7831004613481</v>
      </c>
      <c r="AA30" s="418">
        <v>52.281890422417398</v>
      </c>
      <c r="AB30" s="415">
        <v>731.1012924540039</v>
      </c>
      <c r="AC30" s="407">
        <v>4202.1662833377695</v>
      </c>
    </row>
    <row r="31" spans="1:29" ht="18.75">
      <c r="A31" s="397">
        <v>78</v>
      </c>
      <c r="B31" s="398" t="s">
        <v>265</v>
      </c>
      <c r="C31" s="399">
        <v>7979</v>
      </c>
      <c r="D31" s="400">
        <v>-95.480386013284871</v>
      </c>
      <c r="E31" s="401">
        <v>141.47424489284373</v>
      </c>
      <c r="F31" s="416">
        <v>-193.39954881564105</v>
      </c>
      <c r="G31" s="403">
        <v>-43.555082090487531</v>
      </c>
      <c r="H31" s="404">
        <v>-6.6638676525880438</v>
      </c>
      <c r="I31" s="405">
        <v>-102.14425366587291</v>
      </c>
      <c r="J31" s="406">
        <v>-43.14813886451936</v>
      </c>
      <c r="K31" s="399">
        <v>156.75601758654852</v>
      </c>
      <c r="L31" s="407">
        <v>12.800852237122447</v>
      </c>
      <c r="M31" s="408">
        <v>1</v>
      </c>
      <c r="N31" s="409">
        <f t="shared" si="5"/>
        <v>-1921.7197729003624</v>
      </c>
      <c r="O31" s="410">
        <f t="shared" si="6"/>
        <v>-0.99338293318210935</v>
      </c>
      <c r="P31" s="239"/>
      <c r="Q31" s="411">
        <f t="shared" si="7"/>
        <v>-1.0679842003696762</v>
      </c>
      <c r="R31" s="411">
        <f t="shared" si="8"/>
        <v>-0.68597098652844979</v>
      </c>
      <c r="S31" s="84"/>
      <c r="T31" s="44"/>
      <c r="U31" s="412">
        <v>78</v>
      </c>
      <c r="V31" s="398" t="s">
        <v>400</v>
      </c>
      <c r="W31" s="399">
        <v>8042</v>
      </c>
      <c r="X31" s="417">
        <v>1568.4184875313285</v>
      </c>
      <c r="Y31" s="404">
        <v>-65.948014826711059</v>
      </c>
      <c r="Z31" s="413">
        <v>1502.4704727046174</v>
      </c>
      <c r="AA31" s="419">
        <v>-67.126709773688134</v>
      </c>
      <c r="AB31" s="415">
        <v>499.17686220655543</v>
      </c>
      <c r="AC31" s="407">
        <v>1934.5206251374848</v>
      </c>
    </row>
    <row r="32" spans="1:29" ht="18.75">
      <c r="A32" s="397">
        <v>79</v>
      </c>
      <c r="B32" s="398" t="s">
        <v>47</v>
      </c>
      <c r="C32" s="399">
        <v>6785</v>
      </c>
      <c r="D32" s="400">
        <v>-206.61164333087694</v>
      </c>
      <c r="E32" s="401">
        <v>44.454974207811347</v>
      </c>
      <c r="F32" s="416">
        <v>-128.22579218865144</v>
      </c>
      <c r="G32" s="403">
        <v>-122.84082535003685</v>
      </c>
      <c r="H32" s="404">
        <v>-71.08415622697126</v>
      </c>
      <c r="I32" s="405">
        <v>-277.69565217391306</v>
      </c>
      <c r="J32" s="406">
        <v>-52.834929992630805</v>
      </c>
      <c r="K32" s="399">
        <v>160.11801021782168</v>
      </c>
      <c r="L32" s="407">
        <v>-168.40456890198968</v>
      </c>
      <c r="M32" s="408">
        <v>4</v>
      </c>
      <c r="N32" s="409">
        <f t="shared" si="5"/>
        <v>-2149.713585741365</v>
      </c>
      <c r="O32" s="410">
        <f t="shared" si="6"/>
        <v>-1.0849966196442349</v>
      </c>
      <c r="P32" s="239"/>
      <c r="Q32" s="411">
        <f t="shared" si="7"/>
        <v>-1.1824199479877742</v>
      </c>
      <c r="R32" s="411">
        <f t="shared" si="8"/>
        <v>-0.69217228073437687</v>
      </c>
      <c r="S32" s="84"/>
      <c r="T32" s="44"/>
      <c r="U32" s="412">
        <v>79</v>
      </c>
      <c r="V32" s="398" t="s">
        <v>47</v>
      </c>
      <c r="W32" s="399">
        <v>6869</v>
      </c>
      <c r="X32" s="417">
        <v>1721.5716859574959</v>
      </c>
      <c r="Y32" s="404">
        <v>-199.28393597675264</v>
      </c>
      <c r="Z32" s="413">
        <v>1522.2877499807432</v>
      </c>
      <c r="AA32" s="418">
        <v>-61.133352744213134</v>
      </c>
      <c r="AB32" s="415">
        <v>520.1546196028454</v>
      </c>
      <c r="AC32" s="407">
        <v>1981.3090168393755</v>
      </c>
    </row>
    <row r="33" spans="1:29" ht="18.75">
      <c r="A33" s="397">
        <v>81</v>
      </c>
      <c r="B33" s="398" t="s">
        <v>266</v>
      </c>
      <c r="C33" s="399">
        <v>2621</v>
      </c>
      <c r="D33" s="400">
        <v>184.36169400991989</v>
      </c>
      <c r="E33" s="401">
        <v>-83.768790537962616</v>
      </c>
      <c r="F33" s="416">
        <v>110.68904998092331</v>
      </c>
      <c r="G33" s="403">
        <v>157.44143456695917</v>
      </c>
      <c r="H33" s="404">
        <v>101.59404807325448</v>
      </c>
      <c r="I33" s="405">
        <v>285.95574208317436</v>
      </c>
      <c r="J33" s="406">
        <v>-263.35673407096527</v>
      </c>
      <c r="K33" s="399">
        <v>239.82066026518461</v>
      </c>
      <c r="L33" s="407">
        <v>263.47233880198399</v>
      </c>
      <c r="M33" s="408">
        <v>7</v>
      </c>
      <c r="N33" s="409">
        <f t="shared" si="5"/>
        <v>-3453.6404625704217</v>
      </c>
      <c r="O33" s="410">
        <f t="shared" si="6"/>
        <v>-0.92911908976646973</v>
      </c>
      <c r="P33" s="239"/>
      <c r="Q33" s="411">
        <f t="shared" si="7"/>
        <v>-0.91000178448337066</v>
      </c>
      <c r="R33" s="411">
        <f t="shared" si="8"/>
        <v>-0.69740894288705901</v>
      </c>
      <c r="S33" s="84"/>
      <c r="T33" s="44"/>
      <c r="U33" s="412">
        <v>81</v>
      </c>
      <c r="V33" s="398" t="s">
        <v>401</v>
      </c>
      <c r="W33" s="399">
        <v>2655</v>
      </c>
      <c r="X33" s="417">
        <v>2437.300456118272</v>
      </c>
      <c r="Y33" s="404">
        <v>740.04856621136548</v>
      </c>
      <c r="Z33" s="413">
        <v>3177.3490223296371</v>
      </c>
      <c r="AA33" s="419">
        <v>-252.79322033898305</v>
      </c>
      <c r="AB33" s="415">
        <v>792.55699938175121</v>
      </c>
      <c r="AC33" s="407">
        <v>3717.1128013724056</v>
      </c>
    </row>
    <row r="34" spans="1:29" ht="18.75">
      <c r="A34" s="397">
        <v>82</v>
      </c>
      <c r="B34" s="398" t="s">
        <v>48</v>
      </c>
      <c r="C34" s="399">
        <v>9405</v>
      </c>
      <c r="D34" s="400">
        <v>410.48931419457733</v>
      </c>
      <c r="E34" s="401">
        <v>363.0179691653376</v>
      </c>
      <c r="F34" s="416">
        <v>37.051887293992557</v>
      </c>
      <c r="G34" s="403">
        <v>10.419457735247208</v>
      </c>
      <c r="H34" s="404">
        <v>244.88569909622541</v>
      </c>
      <c r="I34" s="405">
        <v>655.37501329080271</v>
      </c>
      <c r="J34" s="406">
        <v>-222.1686337054758</v>
      </c>
      <c r="K34" s="399">
        <v>151.07023403429938</v>
      </c>
      <c r="L34" s="407">
        <v>585.8635832004253</v>
      </c>
      <c r="M34" s="408">
        <v>5</v>
      </c>
      <c r="N34" s="409">
        <f t="shared" si="5"/>
        <v>-895.00579979911811</v>
      </c>
      <c r="O34" s="410">
        <f t="shared" si="6"/>
        <v>-0.60437862385017249</v>
      </c>
      <c r="P34" s="239"/>
      <c r="Q34" s="411">
        <f t="shared" si="7"/>
        <v>-0.44783827479363003</v>
      </c>
      <c r="R34" s="411">
        <f t="shared" si="8"/>
        <v>-0.69617267582640985</v>
      </c>
      <c r="S34" s="84"/>
      <c r="T34" s="44"/>
      <c r="U34" s="412">
        <v>82</v>
      </c>
      <c r="V34" s="398" t="s">
        <v>48</v>
      </c>
      <c r="W34" s="399">
        <v>9389</v>
      </c>
      <c r="X34" s="417">
        <v>953.98739737323172</v>
      </c>
      <c r="Y34" s="404">
        <v>232.93843136989045</v>
      </c>
      <c r="Z34" s="413">
        <v>1186.9258287431221</v>
      </c>
      <c r="AA34" s="418">
        <v>-203.28043455107041</v>
      </c>
      <c r="AB34" s="415">
        <v>497.22398880749176</v>
      </c>
      <c r="AC34" s="407">
        <v>1480.8693829995434</v>
      </c>
    </row>
    <row r="35" spans="1:29" ht="18.75">
      <c r="A35" s="397">
        <v>86</v>
      </c>
      <c r="B35" s="398" t="s">
        <v>49</v>
      </c>
      <c r="C35" s="399">
        <v>8143</v>
      </c>
      <c r="D35" s="400">
        <v>393.86049367554955</v>
      </c>
      <c r="E35" s="401">
        <v>369.1969790003684</v>
      </c>
      <c r="F35" s="416">
        <v>30.242171189979125</v>
      </c>
      <c r="G35" s="403">
        <v>-5.5786565147979861</v>
      </c>
      <c r="H35" s="404">
        <v>352.33292398378978</v>
      </c>
      <c r="I35" s="405">
        <v>746.19341765933927</v>
      </c>
      <c r="J35" s="406">
        <v>-143.22792582586271</v>
      </c>
      <c r="K35" s="399">
        <v>176.65305308900238</v>
      </c>
      <c r="L35" s="407">
        <v>781.99754390273858</v>
      </c>
      <c r="M35" s="408">
        <v>5</v>
      </c>
      <c r="N35" s="409">
        <f t="shared" si="5"/>
        <v>-1222.2394377319329</v>
      </c>
      <c r="O35" s="410">
        <f t="shared" si="6"/>
        <v>-0.6098278042624804</v>
      </c>
      <c r="P35" s="239"/>
      <c r="Q35" s="411">
        <f t="shared" si="7"/>
        <v>-0.52599921513308756</v>
      </c>
      <c r="R35" s="411">
        <f t="shared" si="8"/>
        <v>-0.69482614246155139</v>
      </c>
      <c r="S35" s="84"/>
      <c r="T35" s="44"/>
      <c r="U35" s="412">
        <v>86</v>
      </c>
      <c r="V35" s="398" t="s">
        <v>49</v>
      </c>
      <c r="W35" s="399">
        <v>8175</v>
      </c>
      <c r="X35" s="417">
        <v>1189.6972452461328</v>
      </c>
      <c r="Y35" s="404">
        <v>384.54786464087232</v>
      </c>
      <c r="Z35" s="413">
        <v>1574.2451098870051</v>
      </c>
      <c r="AA35" s="419">
        <v>-148.868501529052</v>
      </c>
      <c r="AB35" s="415">
        <v>578.86037327671818</v>
      </c>
      <c r="AC35" s="407">
        <v>2004.2369816346713</v>
      </c>
    </row>
    <row r="36" spans="1:29" ht="18.75">
      <c r="A36" s="397">
        <v>90</v>
      </c>
      <c r="B36" s="398" t="s">
        <v>50</v>
      </c>
      <c r="C36" s="399">
        <v>3136</v>
      </c>
      <c r="D36" s="400">
        <v>116.61033163265306</v>
      </c>
      <c r="E36" s="401">
        <v>301.92346938775512</v>
      </c>
      <c r="F36" s="416">
        <v>30.010841836734695</v>
      </c>
      <c r="G36" s="403">
        <v>-215.32397959183675</v>
      </c>
      <c r="H36" s="404">
        <v>-3.6890943877551021</v>
      </c>
      <c r="I36" s="405">
        <v>112.92123724489795</v>
      </c>
      <c r="J36" s="406">
        <v>-93.707589285714292</v>
      </c>
      <c r="K36" s="399">
        <v>227.39933975223428</v>
      </c>
      <c r="L36" s="407">
        <v>248.31186224489795</v>
      </c>
      <c r="M36" s="408">
        <v>12</v>
      </c>
      <c r="N36" s="409">
        <f t="shared" si="5"/>
        <v>-3942.7999836937365</v>
      </c>
      <c r="O36" s="410">
        <f t="shared" si="6"/>
        <v>-0.94075274739195458</v>
      </c>
      <c r="P36" s="239"/>
      <c r="Q36" s="411">
        <f t="shared" si="7"/>
        <v>-0.96842282872095031</v>
      </c>
      <c r="R36" s="411">
        <f t="shared" si="8"/>
        <v>-0.69419492114141779</v>
      </c>
      <c r="S36" s="84"/>
      <c r="T36" s="44"/>
      <c r="U36" s="412">
        <v>90</v>
      </c>
      <c r="V36" s="398" t="s">
        <v>50</v>
      </c>
      <c r="W36" s="399">
        <v>3196</v>
      </c>
      <c r="X36" s="417">
        <v>3066.7831344189785</v>
      </c>
      <c r="Y36" s="404">
        <v>509.25717163012564</v>
      </c>
      <c r="Z36" s="413">
        <v>3576.0403060491044</v>
      </c>
      <c r="AA36" s="418">
        <v>-128.53723404255319</v>
      </c>
      <c r="AB36" s="415">
        <v>743.60877393208295</v>
      </c>
      <c r="AC36" s="407">
        <v>4191.1118459386344</v>
      </c>
    </row>
    <row r="37" spans="1:29" ht="18.75">
      <c r="A37" s="397">
        <v>91</v>
      </c>
      <c r="B37" s="398" t="s">
        <v>267</v>
      </c>
      <c r="C37" s="399">
        <v>658457</v>
      </c>
      <c r="D37" s="400">
        <v>202.96094657661777</v>
      </c>
      <c r="E37" s="401">
        <v>330.02861082804191</v>
      </c>
      <c r="F37" s="416">
        <v>-10.602028682207038</v>
      </c>
      <c r="G37" s="403">
        <v>-116.46563556921713</v>
      </c>
      <c r="H37" s="404">
        <v>-92.251623112822855</v>
      </c>
      <c r="I37" s="405">
        <v>110.7093234637949</v>
      </c>
      <c r="J37" s="406">
        <v>50.836970371641577</v>
      </c>
      <c r="K37" s="399">
        <v>134.07024145902585</v>
      </c>
      <c r="L37" s="407">
        <v>294.76875027526472</v>
      </c>
      <c r="M37" s="408">
        <v>1</v>
      </c>
      <c r="N37" s="409">
        <f t="shared" si="5"/>
        <v>-280.09989815051978</v>
      </c>
      <c r="O37" s="410">
        <f t="shared" si="6"/>
        <v>-0.4872415619073035</v>
      </c>
      <c r="P37" s="239"/>
      <c r="Q37" s="411">
        <f t="shared" si="7"/>
        <v>0.19702568401757614</v>
      </c>
      <c r="R37" s="411">
        <f t="shared" si="8"/>
        <v>-0.68639085357948604</v>
      </c>
      <c r="S37" s="84"/>
      <c r="T37" s="44"/>
      <c r="U37" s="412">
        <v>91</v>
      </c>
      <c r="V37" s="398" t="s">
        <v>402</v>
      </c>
      <c r="W37" s="399">
        <v>656920</v>
      </c>
      <c r="X37" s="417">
        <v>661.23127979310948</v>
      </c>
      <c r="Y37" s="404">
        <v>-568.7442722527021</v>
      </c>
      <c r="Z37" s="413">
        <v>92.487007540407419</v>
      </c>
      <c r="AA37" s="419">
        <v>54.874206904950377</v>
      </c>
      <c r="AB37" s="415">
        <v>427.5074339804267</v>
      </c>
      <c r="AC37" s="407">
        <v>574.8686484257845</v>
      </c>
    </row>
    <row r="38" spans="1:29" ht="18.75">
      <c r="A38" s="397">
        <v>92</v>
      </c>
      <c r="B38" s="398" t="s">
        <v>268</v>
      </c>
      <c r="C38" s="399">
        <v>239206</v>
      </c>
      <c r="D38" s="400">
        <v>548.98735817663442</v>
      </c>
      <c r="E38" s="401">
        <v>677.6984607409513</v>
      </c>
      <c r="F38" s="416">
        <v>-115.77722548765499</v>
      </c>
      <c r="G38" s="403">
        <v>-12.933877076661958</v>
      </c>
      <c r="H38" s="404">
        <v>-15.875835054304657</v>
      </c>
      <c r="I38" s="405">
        <v>533.11152312232969</v>
      </c>
      <c r="J38" s="406">
        <v>84.361069538389501</v>
      </c>
      <c r="K38" s="399">
        <v>125.56638947926298</v>
      </c>
      <c r="L38" s="407">
        <v>743.29610461276059</v>
      </c>
      <c r="M38" s="408">
        <v>1</v>
      </c>
      <c r="N38" s="409">
        <f t="shared" si="5"/>
        <v>-469.01037106114984</v>
      </c>
      <c r="O38" s="410">
        <f t="shared" si="6"/>
        <v>-0.38687442529780364</v>
      </c>
      <c r="P38" s="239"/>
      <c r="Q38" s="411">
        <f t="shared" si="7"/>
        <v>-0.24589059149120518</v>
      </c>
      <c r="R38" s="411">
        <f t="shared" si="8"/>
        <v>-0.68668881270543458</v>
      </c>
      <c r="S38" s="84"/>
      <c r="T38" s="44"/>
      <c r="U38" s="412">
        <v>92</v>
      </c>
      <c r="V38" s="398" t="s">
        <v>403</v>
      </c>
      <c r="W38" s="399">
        <v>237231</v>
      </c>
      <c r="X38" s="417">
        <v>840.14885635048392</v>
      </c>
      <c r="Y38" s="404">
        <v>-133.20697615762816</v>
      </c>
      <c r="Z38" s="413">
        <v>706.94188019285571</v>
      </c>
      <c r="AA38" s="418">
        <v>104.5924731590728</v>
      </c>
      <c r="AB38" s="415">
        <v>400.77212232198201</v>
      </c>
      <c r="AC38" s="407">
        <v>1212.3064756739104</v>
      </c>
    </row>
    <row r="39" spans="1:29" ht="18.75">
      <c r="A39" s="397">
        <v>97</v>
      </c>
      <c r="B39" s="398" t="s">
        <v>51</v>
      </c>
      <c r="C39" s="399">
        <v>2131</v>
      </c>
      <c r="D39" s="400">
        <v>130.60159549507273</v>
      </c>
      <c r="E39" s="401">
        <v>152.13467855466916</v>
      </c>
      <c r="F39" s="416">
        <v>-148.85124354763022</v>
      </c>
      <c r="G39" s="403">
        <v>127.31816048803378</v>
      </c>
      <c r="H39" s="404">
        <v>69.453308305959638</v>
      </c>
      <c r="I39" s="405">
        <v>200.05537306428906</v>
      </c>
      <c r="J39" s="406">
        <v>-244.13749413420931</v>
      </c>
      <c r="K39" s="399">
        <v>213.09404307490473</v>
      </c>
      <c r="L39" s="407">
        <v>168.08259033317691</v>
      </c>
      <c r="M39" s="408">
        <v>10</v>
      </c>
      <c r="N39" s="409">
        <f t="shared" si="5"/>
        <v>-3273.7204159540561</v>
      </c>
      <c r="O39" s="410">
        <f t="shared" si="6"/>
        <v>-0.9511643780814486</v>
      </c>
      <c r="P39" s="239"/>
      <c r="Q39" s="411">
        <f t="shared" si="7"/>
        <v>-0.9331798667139809</v>
      </c>
      <c r="R39" s="411">
        <f t="shared" si="8"/>
        <v>-0.69601375423606138</v>
      </c>
      <c r="S39" s="84"/>
      <c r="T39" s="44"/>
      <c r="U39" s="412">
        <v>97</v>
      </c>
      <c r="V39" s="398" t="s">
        <v>51</v>
      </c>
      <c r="W39" s="399">
        <v>2156</v>
      </c>
      <c r="X39" s="417">
        <v>2345.5156903552775</v>
      </c>
      <c r="Y39" s="404">
        <v>648.42286118824347</v>
      </c>
      <c r="Z39" s="413">
        <v>2993.9385515435206</v>
      </c>
      <c r="AA39" s="419">
        <v>-253.13450834879407</v>
      </c>
      <c r="AB39" s="415">
        <v>700.9989630925063</v>
      </c>
      <c r="AC39" s="407">
        <v>3441.8030062872331</v>
      </c>
    </row>
    <row r="40" spans="1:29" ht="18.75">
      <c r="A40" s="397">
        <v>98</v>
      </c>
      <c r="B40" s="398" t="s">
        <v>52</v>
      </c>
      <c r="C40" s="399">
        <v>23090</v>
      </c>
      <c r="D40" s="400">
        <v>672.58904287570374</v>
      </c>
      <c r="E40" s="401">
        <v>353.64304893893461</v>
      </c>
      <c r="F40" s="416">
        <v>187.7620614984842</v>
      </c>
      <c r="G40" s="402">
        <v>131.18393243828498</v>
      </c>
      <c r="H40" s="404">
        <v>289.25812039844089</v>
      </c>
      <c r="I40" s="405">
        <v>961.84716327414469</v>
      </c>
      <c r="J40" s="406">
        <v>-217.85300996102208</v>
      </c>
      <c r="K40" s="399">
        <v>151.03147193447614</v>
      </c>
      <c r="L40" s="407">
        <v>898.28822000866171</v>
      </c>
      <c r="M40" s="408">
        <v>7</v>
      </c>
      <c r="N40" s="409">
        <f t="shared" si="5"/>
        <v>-1156.7102871551795</v>
      </c>
      <c r="O40" s="410">
        <f t="shared" si="6"/>
        <v>-0.56287646104015254</v>
      </c>
      <c r="P40" s="239"/>
      <c r="Q40" s="411">
        <f t="shared" si="7"/>
        <v>-0.45183370217883045</v>
      </c>
      <c r="R40" s="411">
        <f t="shared" si="8"/>
        <v>-0.69686979867754517</v>
      </c>
      <c r="S40" s="84"/>
      <c r="T40" s="44"/>
      <c r="U40" s="412">
        <v>98</v>
      </c>
      <c r="V40" s="398" t="s">
        <v>52</v>
      </c>
      <c r="W40" s="399">
        <v>23251</v>
      </c>
      <c r="X40" s="417">
        <v>1482.0154359074641</v>
      </c>
      <c r="Y40" s="404">
        <v>272.64764187980239</v>
      </c>
      <c r="Z40" s="413">
        <v>1754.6630777872665</v>
      </c>
      <c r="AA40" s="418">
        <v>-197.90417616446604</v>
      </c>
      <c r="AB40" s="415">
        <v>498.2396055410407</v>
      </c>
      <c r="AC40" s="407">
        <v>2054.9985071638412</v>
      </c>
    </row>
    <row r="41" spans="1:29" ht="18.75">
      <c r="A41" s="397">
        <v>102</v>
      </c>
      <c r="B41" s="398" t="s">
        <v>269</v>
      </c>
      <c r="C41" s="399">
        <v>9870</v>
      </c>
      <c r="D41" s="400">
        <v>299.63191489361702</v>
      </c>
      <c r="E41" s="401">
        <v>126.51691995947316</v>
      </c>
      <c r="F41" s="416">
        <v>106.19766970618035</v>
      </c>
      <c r="G41" s="403">
        <v>66.917325227963531</v>
      </c>
      <c r="H41" s="404">
        <v>421.35977710233027</v>
      </c>
      <c r="I41" s="405">
        <v>720.99159067882476</v>
      </c>
      <c r="J41" s="406">
        <v>69.246605876393104</v>
      </c>
      <c r="K41" s="399">
        <v>219.01539981735888</v>
      </c>
      <c r="L41" s="407">
        <v>991.02532928064841</v>
      </c>
      <c r="M41" s="408">
        <v>4</v>
      </c>
      <c r="N41" s="409">
        <f t="shared" si="5"/>
        <v>-2001.3243737169896</v>
      </c>
      <c r="O41" s="410">
        <f t="shared" si="6"/>
        <v>-0.66881366563277289</v>
      </c>
      <c r="P41" s="239"/>
      <c r="Q41" s="411">
        <f t="shared" si="7"/>
        <v>-0.67998837699984205</v>
      </c>
      <c r="R41" s="411">
        <f t="shared" si="8"/>
        <v>-0.66746227908029399</v>
      </c>
      <c r="S41" s="84"/>
      <c r="T41" s="44"/>
      <c r="U41" s="412">
        <v>102</v>
      </c>
      <c r="V41" s="398" t="s">
        <v>404</v>
      </c>
      <c r="W41" s="399">
        <v>9937</v>
      </c>
      <c r="X41" s="417">
        <v>1534.2522047424543</v>
      </c>
      <c r="Y41" s="404">
        <v>718.7646823300164</v>
      </c>
      <c r="Z41" s="413">
        <v>2253.0168870724706</v>
      </c>
      <c r="AA41" s="419">
        <v>80.714601992553085</v>
      </c>
      <c r="AB41" s="415">
        <v>658.61821393261403</v>
      </c>
      <c r="AC41" s="407">
        <v>2992.3497029976379</v>
      </c>
    </row>
    <row r="42" spans="1:29" ht="18.75">
      <c r="A42" s="397">
        <v>103</v>
      </c>
      <c r="B42" s="398" t="s">
        <v>53</v>
      </c>
      <c r="C42" s="399">
        <v>2166</v>
      </c>
      <c r="D42" s="400">
        <v>318.97691597414587</v>
      </c>
      <c r="E42" s="401">
        <v>167.17543859649123</v>
      </c>
      <c r="F42" s="416">
        <v>94.720221606648195</v>
      </c>
      <c r="G42" s="403">
        <v>57.081255771006461</v>
      </c>
      <c r="H42" s="404">
        <v>511.57848568790399</v>
      </c>
      <c r="I42" s="405">
        <v>830.55540166204992</v>
      </c>
      <c r="J42" s="406">
        <v>-253.39981532779316</v>
      </c>
      <c r="K42" s="399">
        <v>229.66853840181042</v>
      </c>
      <c r="L42" s="407">
        <v>798.76177285318556</v>
      </c>
      <c r="M42" s="408">
        <v>5</v>
      </c>
      <c r="N42" s="409">
        <f t="shared" si="5"/>
        <v>-1974.4375711741873</v>
      </c>
      <c r="O42" s="410">
        <f t="shared" si="6"/>
        <v>-0.71197102199902251</v>
      </c>
      <c r="P42" s="239"/>
      <c r="Q42" s="411">
        <f t="shared" si="7"/>
        <v>-0.64008532323620659</v>
      </c>
      <c r="R42" s="411">
        <f t="shared" si="8"/>
        <v>-0.68599507701977402</v>
      </c>
      <c r="S42" s="84"/>
      <c r="T42" s="44"/>
      <c r="U42" s="412">
        <v>103</v>
      </c>
      <c r="V42" s="398" t="s">
        <v>53</v>
      </c>
      <c r="W42" s="399">
        <v>2174</v>
      </c>
      <c r="X42" s="417">
        <v>1494.8257624584787</v>
      </c>
      <c r="Y42" s="404">
        <v>812.81950816528911</v>
      </c>
      <c r="Z42" s="413">
        <v>2307.6452706237678</v>
      </c>
      <c r="AA42" s="418">
        <v>-265.8629254829807</v>
      </c>
      <c r="AB42" s="415">
        <v>731.4169988865857</v>
      </c>
      <c r="AC42" s="407">
        <v>2773.1993440273727</v>
      </c>
    </row>
    <row r="43" spans="1:29" ht="18.75">
      <c r="A43" s="397">
        <v>105</v>
      </c>
      <c r="B43" s="398" t="s">
        <v>54</v>
      </c>
      <c r="C43" s="399">
        <v>2139</v>
      </c>
      <c r="D43" s="400">
        <v>766.49696119682096</v>
      </c>
      <c r="E43" s="401">
        <v>442.96166432912577</v>
      </c>
      <c r="F43" s="416">
        <v>158.30107526881721</v>
      </c>
      <c r="G43" s="403">
        <v>165.23422159887798</v>
      </c>
      <c r="H43" s="404">
        <v>373.88172043010752</v>
      </c>
      <c r="I43" s="405">
        <v>1140.3782141187471</v>
      </c>
      <c r="J43" s="406">
        <v>-220.34782608695653</v>
      </c>
      <c r="K43" s="399">
        <v>234.52239277052999</v>
      </c>
      <c r="L43" s="407">
        <v>1154.5712949976626</v>
      </c>
      <c r="M43" s="408">
        <v>18</v>
      </c>
      <c r="N43" s="409">
        <f t="shared" si="5"/>
        <v>-4399.590146205659</v>
      </c>
      <c r="O43" s="410">
        <f t="shared" si="6"/>
        <v>-0.79212500262730534</v>
      </c>
      <c r="P43" s="239"/>
      <c r="Q43" s="411">
        <f t="shared" si="7"/>
        <v>-0.77274476534484438</v>
      </c>
      <c r="R43" s="411">
        <f t="shared" si="8"/>
        <v>-0.68644513309919175</v>
      </c>
      <c r="S43" s="84"/>
      <c r="T43" s="44"/>
      <c r="U43" s="412">
        <v>105</v>
      </c>
      <c r="V43" s="398" t="s">
        <v>54</v>
      </c>
      <c r="W43" s="399">
        <v>2199</v>
      </c>
      <c r="X43" s="417">
        <v>4094.3054342595892</v>
      </c>
      <c r="Y43" s="404">
        <v>923.74493474156361</v>
      </c>
      <c r="Z43" s="413">
        <v>5018.0503690011528</v>
      </c>
      <c r="AA43" s="419">
        <v>-211.83583447021374</v>
      </c>
      <c r="AB43" s="415">
        <v>747.94690667238206</v>
      </c>
      <c r="AC43" s="407">
        <v>5554.1614412033214</v>
      </c>
    </row>
    <row r="44" spans="1:29" ht="18.75">
      <c r="A44" s="397">
        <v>106</v>
      </c>
      <c r="B44" s="398" t="s">
        <v>270</v>
      </c>
      <c r="C44" s="399">
        <v>46880</v>
      </c>
      <c r="D44" s="400">
        <v>342.85388225255974</v>
      </c>
      <c r="E44" s="401">
        <v>227.01565699658704</v>
      </c>
      <c r="F44" s="416">
        <v>37.31843003412969</v>
      </c>
      <c r="G44" s="403">
        <v>78.519795221842998</v>
      </c>
      <c r="H44" s="404">
        <v>-4.3125639931740611</v>
      </c>
      <c r="I44" s="405">
        <v>338.54129692832765</v>
      </c>
      <c r="J44" s="406">
        <v>-37.200298634812285</v>
      </c>
      <c r="K44" s="399">
        <v>143.15754989120182</v>
      </c>
      <c r="L44" s="407">
        <v>447.0571885665529</v>
      </c>
      <c r="M44" s="408">
        <v>1</v>
      </c>
      <c r="N44" s="409">
        <f t="shared" si="5"/>
        <v>-1063.3082881141993</v>
      </c>
      <c r="O44" s="410">
        <f t="shared" si="6"/>
        <v>-0.7040072780602572</v>
      </c>
      <c r="P44" s="239"/>
      <c r="Q44" s="411">
        <f t="shared" si="7"/>
        <v>-0.68996181041644289</v>
      </c>
      <c r="R44" s="411">
        <f t="shared" si="8"/>
        <v>-0.68708097838226934</v>
      </c>
      <c r="S44" s="84"/>
      <c r="T44" s="44"/>
      <c r="U44" s="412">
        <v>106</v>
      </c>
      <c r="V44" s="398" t="s">
        <v>405</v>
      </c>
      <c r="W44" s="399">
        <v>46576</v>
      </c>
      <c r="X44" s="417">
        <v>1195.3481744766445</v>
      </c>
      <c r="Y44" s="404">
        <v>-103.41399248746492</v>
      </c>
      <c r="Z44" s="413">
        <v>1091.9341819891795</v>
      </c>
      <c r="AA44" s="418">
        <v>-39.059429749227071</v>
      </c>
      <c r="AB44" s="415">
        <v>457.49072444079962</v>
      </c>
      <c r="AC44" s="407">
        <v>1510.3654766807522</v>
      </c>
    </row>
    <row r="45" spans="1:29" ht="18.75">
      <c r="A45" s="397">
        <v>108</v>
      </c>
      <c r="B45" s="398" t="s">
        <v>271</v>
      </c>
      <c r="C45" s="399">
        <v>10337</v>
      </c>
      <c r="D45" s="400">
        <v>392.45632195027571</v>
      </c>
      <c r="E45" s="401">
        <v>322.48892328528586</v>
      </c>
      <c r="F45" s="416">
        <v>61.17210022250169</v>
      </c>
      <c r="G45" s="403">
        <v>8.79529844248815</v>
      </c>
      <c r="H45" s="404">
        <v>433.50382122472672</v>
      </c>
      <c r="I45" s="405">
        <v>825.96014317500237</v>
      </c>
      <c r="J45" s="406">
        <v>-126.02341104769276</v>
      </c>
      <c r="K45" s="399">
        <v>170.73430566835432</v>
      </c>
      <c r="L45" s="407">
        <v>873.59224146270674</v>
      </c>
      <c r="M45" s="408">
        <v>6</v>
      </c>
      <c r="N45" s="409">
        <f t="shared" si="5"/>
        <v>-1615.4302974053107</v>
      </c>
      <c r="O45" s="410">
        <f t="shared" si="6"/>
        <v>-0.64902196431696124</v>
      </c>
      <c r="P45" s="239"/>
      <c r="Q45" s="411">
        <f t="shared" si="7"/>
        <v>-0.59227440988810143</v>
      </c>
      <c r="R45" s="411">
        <f t="shared" si="8"/>
        <v>-0.69940834898035598</v>
      </c>
      <c r="S45" s="84"/>
      <c r="T45" s="44"/>
      <c r="U45" s="412">
        <v>108</v>
      </c>
      <c r="V45" s="398" t="s">
        <v>406</v>
      </c>
      <c r="W45" s="399">
        <v>10344</v>
      </c>
      <c r="X45" s="417">
        <v>1394.1587601243591</v>
      </c>
      <c r="Y45" s="404">
        <v>631.61583731584869</v>
      </c>
      <c r="Z45" s="413">
        <v>2025.7745974402078</v>
      </c>
      <c r="AA45" s="419">
        <v>-104.74622969837587</v>
      </c>
      <c r="AB45" s="415">
        <v>567.99417112618551</v>
      </c>
      <c r="AC45" s="407">
        <v>2489.0225388680174</v>
      </c>
    </row>
    <row r="46" spans="1:29" ht="18.75">
      <c r="A46" s="397">
        <v>109</v>
      </c>
      <c r="B46" s="398" t="s">
        <v>272</v>
      </c>
      <c r="C46" s="399">
        <v>67971</v>
      </c>
      <c r="D46" s="400">
        <v>160.64056730076061</v>
      </c>
      <c r="E46" s="401">
        <v>143.06014329640581</v>
      </c>
      <c r="F46" s="416">
        <v>-15.540804166482765</v>
      </c>
      <c r="G46" s="403">
        <v>33.121228170837561</v>
      </c>
      <c r="H46" s="404">
        <v>103.47329007959277</v>
      </c>
      <c r="I46" s="405">
        <v>264.11387209251006</v>
      </c>
      <c r="J46" s="406">
        <v>-207.54961674831912</v>
      </c>
      <c r="K46" s="399">
        <v>154.62490811095964</v>
      </c>
      <c r="L46" s="407">
        <v>212.01833134719217</v>
      </c>
      <c r="M46" s="408">
        <v>5</v>
      </c>
      <c r="N46" s="409">
        <f t="shared" si="5"/>
        <v>-1547.2742881969079</v>
      </c>
      <c r="O46" s="410">
        <f t="shared" si="6"/>
        <v>-0.87948660217642805</v>
      </c>
      <c r="P46" s="239"/>
      <c r="Q46" s="411">
        <f t="shared" si="7"/>
        <v>-0.81940246365678804</v>
      </c>
      <c r="R46" s="411">
        <f t="shared" si="8"/>
        <v>-0.69007884171968858</v>
      </c>
      <c r="S46" s="84"/>
      <c r="T46" s="44"/>
      <c r="U46" s="412">
        <v>109</v>
      </c>
      <c r="V46" s="398" t="s">
        <v>407</v>
      </c>
      <c r="W46" s="399">
        <v>67848</v>
      </c>
      <c r="X46" s="417">
        <v>1332.6568398916288</v>
      </c>
      <c r="Y46" s="404">
        <v>129.78765099323894</v>
      </c>
      <c r="Z46" s="413">
        <v>1462.4444908848679</v>
      </c>
      <c r="AA46" s="418">
        <v>-202.06878611012851</v>
      </c>
      <c r="AB46" s="415">
        <v>498.91691476936052</v>
      </c>
      <c r="AC46" s="407">
        <v>1759.2926195441</v>
      </c>
    </row>
    <row r="47" spans="1:29" ht="18.75">
      <c r="A47" s="397">
        <v>111</v>
      </c>
      <c r="B47" s="398" t="s">
        <v>55</v>
      </c>
      <c r="C47" s="399">
        <v>18344</v>
      </c>
      <c r="D47" s="400">
        <v>316.59022023549937</v>
      </c>
      <c r="E47" s="401">
        <v>-153.6564544265155</v>
      </c>
      <c r="F47" s="416">
        <v>226.48293720017443</v>
      </c>
      <c r="G47" s="403">
        <v>243.76373746184038</v>
      </c>
      <c r="H47" s="404">
        <v>305.17079153946793</v>
      </c>
      <c r="I47" s="405">
        <v>621.7610117749673</v>
      </c>
      <c r="J47" s="406">
        <v>-145.77905582206716</v>
      </c>
      <c r="K47" s="399">
        <v>169.86095818113955</v>
      </c>
      <c r="L47" s="407">
        <v>650.24694723070218</v>
      </c>
      <c r="M47" s="408">
        <v>7</v>
      </c>
      <c r="N47" s="409">
        <f t="shared" si="5"/>
        <v>-2258.6296382226287</v>
      </c>
      <c r="O47" s="410">
        <f t="shared" si="6"/>
        <v>-0.77646114294348278</v>
      </c>
      <c r="P47" s="239"/>
      <c r="Q47" s="411">
        <f t="shared" si="7"/>
        <v>-0.75082230493177082</v>
      </c>
      <c r="R47" s="411">
        <f t="shared" si="8"/>
        <v>-0.69707095492923488</v>
      </c>
      <c r="S47" s="84"/>
      <c r="T47" s="44"/>
      <c r="U47" s="412">
        <v>111</v>
      </c>
      <c r="V47" s="398" t="s">
        <v>55</v>
      </c>
      <c r="W47" s="399">
        <v>18497</v>
      </c>
      <c r="X47" s="417">
        <v>1998.1081966976892</v>
      </c>
      <c r="Y47" s="404">
        <v>497.14328078595304</v>
      </c>
      <c r="Z47" s="413">
        <v>2495.2514774836422</v>
      </c>
      <c r="AA47" s="419">
        <v>-147.10342217656918</v>
      </c>
      <c r="AB47" s="415">
        <v>560.72853014625775</v>
      </c>
      <c r="AC47" s="407">
        <v>2908.8765854533308</v>
      </c>
    </row>
    <row r="48" spans="1:29" ht="18.75">
      <c r="A48" s="397">
        <v>139</v>
      </c>
      <c r="B48" s="398" t="s">
        <v>273</v>
      </c>
      <c r="C48" s="399">
        <v>9912</v>
      </c>
      <c r="D48" s="400">
        <v>738.64729620661819</v>
      </c>
      <c r="E48" s="401">
        <v>888.99071832122684</v>
      </c>
      <c r="F48" s="416">
        <v>-53.938054882970135</v>
      </c>
      <c r="G48" s="403">
        <v>-96.405367231638422</v>
      </c>
      <c r="H48" s="404">
        <v>572.17211460855526</v>
      </c>
      <c r="I48" s="405">
        <v>1310.8193099273608</v>
      </c>
      <c r="J48" s="406">
        <v>8.4325060532687655</v>
      </c>
      <c r="K48" s="399">
        <v>149.401607805331</v>
      </c>
      <c r="L48" s="407">
        <v>1473.9027441485068</v>
      </c>
      <c r="M48" s="408">
        <v>17</v>
      </c>
      <c r="N48" s="409">
        <f t="shared" si="5"/>
        <v>-1879.9487288921482</v>
      </c>
      <c r="O48" s="410">
        <f t="shared" si="6"/>
        <v>-0.56053428245221515</v>
      </c>
      <c r="P48" s="239"/>
      <c r="Q48" s="411">
        <f t="shared" si="7"/>
        <v>-0.54186201652897836</v>
      </c>
      <c r="R48" s="411">
        <f t="shared" si="8"/>
        <v>-0.70599068184416569</v>
      </c>
      <c r="S48" s="84"/>
      <c r="T48" s="44"/>
      <c r="U48" s="412">
        <v>139</v>
      </c>
      <c r="V48" s="398" t="s">
        <v>408</v>
      </c>
      <c r="W48" s="399">
        <v>9848</v>
      </c>
      <c r="X48" s="417">
        <v>2000.8596379171629</v>
      </c>
      <c r="Y48" s="404">
        <v>860.32925542914359</v>
      </c>
      <c r="Z48" s="413">
        <v>2861.1888933463065</v>
      </c>
      <c r="AA48" s="418">
        <v>-15.490048740861088</v>
      </c>
      <c r="AB48" s="415">
        <v>508.15262843520952</v>
      </c>
      <c r="AC48" s="407">
        <v>3353.851473040655</v>
      </c>
    </row>
    <row r="49" spans="1:29" ht="18.75">
      <c r="A49" s="397">
        <v>140</v>
      </c>
      <c r="B49" s="398" t="s">
        <v>274</v>
      </c>
      <c r="C49" s="399">
        <v>20958</v>
      </c>
      <c r="D49" s="400">
        <v>642.49370168909252</v>
      </c>
      <c r="E49" s="401">
        <v>164.47432961160416</v>
      </c>
      <c r="F49" s="416">
        <v>299.18704074816299</v>
      </c>
      <c r="G49" s="403">
        <v>178.83233132932531</v>
      </c>
      <c r="H49" s="404">
        <v>357.64314342971659</v>
      </c>
      <c r="I49" s="405">
        <v>1000.1368928332856</v>
      </c>
      <c r="J49" s="406">
        <v>-66.261427617139034</v>
      </c>
      <c r="K49" s="399">
        <v>175.61917155699797</v>
      </c>
      <c r="L49" s="407">
        <v>1109.6183796163757</v>
      </c>
      <c r="M49" s="408">
        <v>11</v>
      </c>
      <c r="N49" s="409">
        <f t="shared" si="5"/>
        <v>-2001.2191957894704</v>
      </c>
      <c r="O49" s="410">
        <f t="shared" si="6"/>
        <v>-0.6433055880548143</v>
      </c>
      <c r="P49" s="239"/>
      <c r="Q49" s="411">
        <f t="shared" si="7"/>
        <v>-0.61620547682592852</v>
      </c>
      <c r="R49" s="411">
        <f t="shared" si="8"/>
        <v>-0.69192410753497136</v>
      </c>
      <c r="S49" s="84"/>
      <c r="T49" s="44"/>
      <c r="U49" s="412">
        <v>140</v>
      </c>
      <c r="V49" s="398" t="s">
        <v>409</v>
      </c>
      <c r="W49" s="399">
        <v>21124</v>
      </c>
      <c r="X49" s="417">
        <v>2008.7637277645647</v>
      </c>
      <c r="Y49" s="404">
        <v>597.15384646738869</v>
      </c>
      <c r="Z49" s="413">
        <v>2605.9175742319535</v>
      </c>
      <c r="AA49" s="419">
        <v>-65.131651202423782</v>
      </c>
      <c r="AB49" s="415">
        <v>570.05165237631661</v>
      </c>
      <c r="AC49" s="407">
        <v>3110.8375754058461</v>
      </c>
    </row>
    <row r="50" spans="1:29" ht="18.75">
      <c r="A50" s="397">
        <v>142</v>
      </c>
      <c r="B50" s="398" t="s">
        <v>275</v>
      </c>
      <c r="C50" s="399">
        <v>6559</v>
      </c>
      <c r="D50" s="400">
        <v>141.4416831834121</v>
      </c>
      <c r="E50" s="401">
        <v>130.87238908370179</v>
      </c>
      <c r="F50" s="416">
        <v>-10.911266961427048</v>
      </c>
      <c r="G50" s="403">
        <v>21.480561061137369</v>
      </c>
      <c r="H50" s="404">
        <v>381.99237688672054</v>
      </c>
      <c r="I50" s="405">
        <v>523.43390760786701</v>
      </c>
      <c r="J50" s="406">
        <v>-100.83229150785181</v>
      </c>
      <c r="K50" s="399">
        <v>181.76622264346679</v>
      </c>
      <c r="L50" s="407">
        <v>604.27748132337251</v>
      </c>
      <c r="M50" s="408">
        <v>7</v>
      </c>
      <c r="N50" s="409">
        <f t="shared" si="5"/>
        <v>-2288.7240648671241</v>
      </c>
      <c r="O50" s="410">
        <f t="shared" si="6"/>
        <v>-0.79112438355966841</v>
      </c>
      <c r="P50" s="239"/>
      <c r="Q50" s="411">
        <f t="shared" si="7"/>
        <v>-0.78235686325581888</v>
      </c>
      <c r="R50" s="411">
        <f t="shared" si="8"/>
        <v>-0.6955724028968544</v>
      </c>
      <c r="S50" s="84"/>
      <c r="T50" s="44"/>
      <c r="U50" s="412">
        <v>142</v>
      </c>
      <c r="V50" s="398" t="s">
        <v>410</v>
      </c>
      <c r="W50" s="399">
        <v>6625</v>
      </c>
      <c r="X50" s="417">
        <v>1701.9148965964516</v>
      </c>
      <c r="Y50" s="404">
        <v>703.09504508213126</v>
      </c>
      <c r="Z50" s="413">
        <v>2405.0099416785829</v>
      </c>
      <c r="AA50" s="418">
        <v>-109.08377358490566</v>
      </c>
      <c r="AB50" s="415">
        <v>597.07537809681901</v>
      </c>
      <c r="AC50" s="407">
        <v>2893.0015461904964</v>
      </c>
    </row>
    <row r="51" spans="1:29" ht="18.75">
      <c r="A51" s="397">
        <v>143</v>
      </c>
      <c r="B51" s="398" t="s">
        <v>276</v>
      </c>
      <c r="C51" s="399">
        <v>6877</v>
      </c>
      <c r="D51" s="400">
        <v>116.31103678929766</v>
      </c>
      <c r="E51" s="401">
        <v>105.39973825796132</v>
      </c>
      <c r="F51" s="416">
        <v>-25.694779700450777</v>
      </c>
      <c r="G51" s="403">
        <v>36.606078231787116</v>
      </c>
      <c r="H51" s="404">
        <v>365.19994183510249</v>
      </c>
      <c r="I51" s="405">
        <v>481.51112403664388</v>
      </c>
      <c r="J51" s="406">
        <v>-130.26494110804128</v>
      </c>
      <c r="K51" s="399">
        <v>200.17810696537649</v>
      </c>
      <c r="L51" s="407">
        <v>548.3655663806893</v>
      </c>
      <c r="M51" s="408">
        <v>6</v>
      </c>
      <c r="N51" s="409">
        <f t="shared" si="5"/>
        <v>-2478.6841169409749</v>
      </c>
      <c r="O51" s="410">
        <f t="shared" si="6"/>
        <v>-0.81884487413534857</v>
      </c>
      <c r="P51" s="239"/>
      <c r="Q51" s="411">
        <f t="shared" si="7"/>
        <v>-0.80710461428508629</v>
      </c>
      <c r="R51" s="411">
        <f t="shared" si="8"/>
        <v>-0.69105444709205321</v>
      </c>
      <c r="S51" s="84"/>
      <c r="T51" s="44"/>
      <c r="U51" s="412">
        <v>143</v>
      </c>
      <c r="V51" s="398" t="s">
        <v>411</v>
      </c>
      <c r="W51" s="399">
        <v>6866</v>
      </c>
      <c r="X51" s="417">
        <v>1727.2834910445426</v>
      </c>
      <c r="Y51" s="404">
        <v>768.94586276843415</v>
      </c>
      <c r="Z51" s="413">
        <v>2496.2293538129766</v>
      </c>
      <c r="AA51" s="419">
        <v>-117.11942907078357</v>
      </c>
      <c r="AB51" s="415">
        <v>647.93975857947191</v>
      </c>
      <c r="AC51" s="407">
        <v>3027.0496833216644</v>
      </c>
    </row>
    <row r="52" spans="1:29" ht="18.75">
      <c r="A52" s="397">
        <v>145</v>
      </c>
      <c r="B52" s="398" t="s">
        <v>277</v>
      </c>
      <c r="C52" s="399">
        <v>12366</v>
      </c>
      <c r="D52" s="400">
        <v>665.67459162218984</v>
      </c>
      <c r="E52" s="401">
        <v>534.55725376031057</v>
      </c>
      <c r="F52" s="416">
        <v>128.85306485524825</v>
      </c>
      <c r="G52" s="403">
        <v>2.2642730066310852</v>
      </c>
      <c r="H52" s="404">
        <v>470.21251819505096</v>
      </c>
      <c r="I52" s="405">
        <v>1135.8871098172408</v>
      </c>
      <c r="J52" s="406">
        <v>-34.505175481158012</v>
      </c>
      <c r="K52" s="399">
        <v>179.0891813942234</v>
      </c>
      <c r="L52" s="407">
        <v>1270.9625586284974</v>
      </c>
      <c r="M52" s="408">
        <v>14</v>
      </c>
      <c r="N52" s="409">
        <f t="shared" si="5"/>
        <v>-1597.3257349989558</v>
      </c>
      <c r="O52" s="410">
        <f t="shared" si="6"/>
        <v>-0.55689162715887863</v>
      </c>
      <c r="P52" s="239"/>
      <c r="Q52" s="411">
        <f t="shared" si="7"/>
        <v>-0.5102016695001218</v>
      </c>
      <c r="R52" s="411">
        <f t="shared" si="8"/>
        <v>-0.68684478178221564</v>
      </c>
      <c r="S52" s="84"/>
      <c r="T52" s="44"/>
      <c r="U52" s="412">
        <v>145</v>
      </c>
      <c r="V52" s="398" t="s">
        <v>412</v>
      </c>
      <c r="W52" s="399">
        <v>12294</v>
      </c>
      <c r="X52" s="417">
        <v>1629.3215462804612</v>
      </c>
      <c r="Y52" s="404">
        <v>689.7698819364897</v>
      </c>
      <c r="Z52" s="413">
        <v>2319.091428216951</v>
      </c>
      <c r="AA52" s="418">
        <v>-22.689442004229704</v>
      </c>
      <c r="AB52" s="415">
        <v>571.88630741473219</v>
      </c>
      <c r="AC52" s="407">
        <v>2868.2882936274532</v>
      </c>
    </row>
    <row r="53" spans="1:29" ht="18.75">
      <c r="A53" s="397">
        <v>146</v>
      </c>
      <c r="B53" s="398" t="s">
        <v>278</v>
      </c>
      <c r="C53" s="399">
        <v>4643</v>
      </c>
      <c r="D53" s="400">
        <v>800.3919879388327</v>
      </c>
      <c r="E53" s="401">
        <v>396.1395649364635</v>
      </c>
      <c r="F53" s="416">
        <v>275.58582812836528</v>
      </c>
      <c r="G53" s="403">
        <v>128.66659487400386</v>
      </c>
      <c r="H53" s="404">
        <v>105.0027999138488</v>
      </c>
      <c r="I53" s="405">
        <v>905.39478785268147</v>
      </c>
      <c r="J53" s="406">
        <v>-33.010338143441743</v>
      </c>
      <c r="K53" s="399">
        <v>221.3377598239442</v>
      </c>
      <c r="L53" s="407">
        <v>1094.7241007968985</v>
      </c>
      <c r="M53" s="408">
        <v>12</v>
      </c>
      <c r="N53" s="409">
        <f t="shared" si="5"/>
        <v>-3832.7786329753681</v>
      </c>
      <c r="O53" s="410">
        <f t="shared" si="6"/>
        <v>-0.77783389275588921</v>
      </c>
      <c r="P53" s="239"/>
      <c r="Q53" s="411">
        <f t="shared" si="7"/>
        <v>-0.78554212318721317</v>
      </c>
      <c r="R53" s="411">
        <f t="shared" si="8"/>
        <v>-0.69068386445724883</v>
      </c>
      <c r="S53" s="84"/>
      <c r="T53" s="44"/>
      <c r="U53" s="412">
        <v>146</v>
      </c>
      <c r="V53" s="398" t="s">
        <v>413</v>
      </c>
      <c r="W53" s="399">
        <v>4749</v>
      </c>
      <c r="X53" s="417">
        <v>3606.1646044522504</v>
      </c>
      <c r="Y53" s="404">
        <v>615.61918501916762</v>
      </c>
      <c r="Z53" s="413">
        <v>4221.7837894714175</v>
      </c>
      <c r="AA53" s="419">
        <v>-9.8523899768372285</v>
      </c>
      <c r="AB53" s="415">
        <v>715.57133427768656</v>
      </c>
      <c r="AC53" s="407">
        <v>4927.5027337722668</v>
      </c>
    </row>
    <row r="54" spans="1:29" ht="18.75">
      <c r="A54" s="397">
        <v>148</v>
      </c>
      <c r="B54" s="398" t="s">
        <v>279</v>
      </c>
      <c r="C54" s="399">
        <v>7008</v>
      </c>
      <c r="D54" s="400">
        <v>1392.0878995433791</v>
      </c>
      <c r="E54" s="401">
        <v>1119.6240011415525</v>
      </c>
      <c r="F54" s="416">
        <v>-8.0646404109589049</v>
      </c>
      <c r="G54" s="403">
        <v>280.52853881278537</v>
      </c>
      <c r="H54" s="404">
        <v>-5.3989726027397262</v>
      </c>
      <c r="I54" s="405">
        <v>1386.6889269406392</v>
      </c>
      <c r="J54" s="406">
        <v>-109.60174086757991</v>
      </c>
      <c r="K54" s="399">
        <v>165.34346471651642</v>
      </c>
      <c r="L54" s="407">
        <v>1445.4283675799086</v>
      </c>
      <c r="M54" s="408">
        <v>19</v>
      </c>
      <c r="N54" s="409">
        <f t="shared" si="5"/>
        <v>-2603.2011321505061</v>
      </c>
      <c r="O54" s="410">
        <f t="shared" si="6"/>
        <v>-0.64298329405638255</v>
      </c>
      <c r="P54" s="239"/>
      <c r="Q54" s="411">
        <f t="shared" si="7"/>
        <v>-0.61427890442578881</v>
      </c>
      <c r="R54" s="411">
        <f t="shared" si="8"/>
        <v>-0.702623843151297</v>
      </c>
      <c r="S54" s="84"/>
      <c r="T54" s="44"/>
      <c r="U54" s="412">
        <v>148</v>
      </c>
      <c r="V54" s="398" t="s">
        <v>414</v>
      </c>
      <c r="W54" s="399">
        <v>6862</v>
      </c>
      <c r="X54" s="417">
        <v>3301.6433719714705</v>
      </c>
      <c r="Y54" s="404">
        <v>293.4125968401853</v>
      </c>
      <c r="Z54" s="413">
        <v>3595.0559688116559</v>
      </c>
      <c r="AA54" s="418">
        <v>-102.43427572136403</v>
      </c>
      <c r="AB54" s="415">
        <v>556.00780664012257</v>
      </c>
      <c r="AC54" s="407">
        <v>4048.6294997304144</v>
      </c>
    </row>
    <row r="55" spans="1:29" ht="18.75">
      <c r="A55" s="397">
        <v>149</v>
      </c>
      <c r="B55" s="398" t="s">
        <v>280</v>
      </c>
      <c r="C55" s="399">
        <v>5353</v>
      </c>
      <c r="D55" s="400">
        <v>520.23388753969732</v>
      </c>
      <c r="E55" s="401">
        <v>417.95254997197833</v>
      </c>
      <c r="F55" s="416">
        <v>52.900616476742016</v>
      </c>
      <c r="G55" s="403">
        <v>49.380721090977019</v>
      </c>
      <c r="H55" s="404">
        <v>-12.655146646740146</v>
      </c>
      <c r="I55" s="405">
        <v>507.57874089295723</v>
      </c>
      <c r="J55" s="406">
        <v>-239.97534093031945</v>
      </c>
      <c r="K55" s="399">
        <v>167.13153671468802</v>
      </c>
      <c r="L55" s="407">
        <v>434.36652344479734</v>
      </c>
      <c r="M55" s="408">
        <v>1</v>
      </c>
      <c r="N55" s="409">
        <f t="shared" si="5"/>
        <v>-1153.901059018759</v>
      </c>
      <c r="O55" s="410">
        <f t="shared" si="6"/>
        <v>-0.72651552657704377</v>
      </c>
      <c r="P55" s="239"/>
      <c r="Q55" s="411">
        <f t="shared" si="7"/>
        <v>-0.59792356884056708</v>
      </c>
      <c r="R55" s="411">
        <f t="shared" si="8"/>
        <v>-0.68768163208414235</v>
      </c>
      <c r="S55" s="84"/>
      <c r="T55" s="44"/>
      <c r="U55" s="412">
        <v>149</v>
      </c>
      <c r="V55" s="398" t="s">
        <v>415</v>
      </c>
      <c r="W55" s="399">
        <v>5321</v>
      </c>
      <c r="X55" s="417">
        <v>1351.484818572397</v>
      </c>
      <c r="Y55" s="404">
        <v>-89.09115021114404</v>
      </c>
      <c r="Z55" s="413">
        <v>1262.3936683612528</v>
      </c>
      <c r="AA55" s="419">
        <v>-209.25803420409699</v>
      </c>
      <c r="AB55" s="415">
        <v>535.13194830640032</v>
      </c>
      <c r="AC55" s="407">
        <v>1588.2675824635564</v>
      </c>
    </row>
    <row r="56" spans="1:29" ht="18.75">
      <c r="A56" s="397">
        <v>151</v>
      </c>
      <c r="B56" s="398" t="s">
        <v>281</v>
      </c>
      <c r="C56" s="399">
        <v>1891</v>
      </c>
      <c r="D56" s="400">
        <v>138.39925965097831</v>
      </c>
      <c r="E56" s="401">
        <v>185.31253305129562</v>
      </c>
      <c r="F56" s="416">
        <v>18.560549973558963</v>
      </c>
      <c r="G56" s="403">
        <v>-65.473823373876257</v>
      </c>
      <c r="H56" s="404">
        <v>323.17609730301427</v>
      </c>
      <c r="I56" s="405">
        <v>461.57535695399258</v>
      </c>
      <c r="J56" s="406">
        <v>-274.42252776308834</v>
      </c>
      <c r="K56" s="399">
        <v>265.50652932314745</v>
      </c>
      <c r="L56" s="407">
        <v>444.7223691168694</v>
      </c>
      <c r="M56" s="408">
        <v>14</v>
      </c>
      <c r="N56" s="409">
        <f t="shared" si="5"/>
        <v>-3863.9844102209609</v>
      </c>
      <c r="O56" s="410">
        <f t="shared" si="6"/>
        <v>-0.89678518592875445</v>
      </c>
      <c r="P56" s="239"/>
      <c r="Q56" s="411">
        <f t="shared" si="7"/>
        <v>-0.8761184319123313</v>
      </c>
      <c r="R56" s="411">
        <f t="shared" si="8"/>
        <v>-0.68647533740959354</v>
      </c>
      <c r="S56" s="84"/>
      <c r="T56" s="44"/>
      <c r="U56" s="412">
        <v>151</v>
      </c>
      <c r="V56" s="398" t="s">
        <v>416</v>
      </c>
      <c r="W56" s="399">
        <v>1925</v>
      </c>
      <c r="X56" s="417">
        <v>2816.5836865386846</v>
      </c>
      <c r="Y56" s="404">
        <v>909.35685553892483</v>
      </c>
      <c r="Z56" s="413">
        <v>3725.9405420776093</v>
      </c>
      <c r="AA56" s="418">
        <v>-264.0779220779221</v>
      </c>
      <c r="AB56" s="415">
        <v>846.84415933814239</v>
      </c>
      <c r="AC56" s="407">
        <v>4308.7067793378301</v>
      </c>
    </row>
    <row r="57" spans="1:29" ht="18.75">
      <c r="A57" s="397">
        <v>152</v>
      </c>
      <c r="B57" s="398" t="s">
        <v>282</v>
      </c>
      <c r="C57" s="399">
        <v>4480</v>
      </c>
      <c r="D57" s="400">
        <v>329.81785714285712</v>
      </c>
      <c r="E57" s="401">
        <v>304.73571428571427</v>
      </c>
      <c r="F57" s="416">
        <v>65.021428571428572</v>
      </c>
      <c r="G57" s="403">
        <v>-39.939285714285717</v>
      </c>
      <c r="H57" s="404">
        <v>509.94553571428571</v>
      </c>
      <c r="I57" s="405">
        <v>839.76339285714289</v>
      </c>
      <c r="J57" s="406">
        <v>-0.42321428571428571</v>
      </c>
      <c r="K57" s="399">
        <v>209.7447368770892</v>
      </c>
      <c r="L57" s="407">
        <v>1045.71875</v>
      </c>
      <c r="M57" s="408">
        <v>14</v>
      </c>
      <c r="N57" s="409">
        <f t="shared" si="5"/>
        <v>-2278.8448491911818</v>
      </c>
      <c r="O57" s="410">
        <f t="shared" si="6"/>
        <v>-0.68545683702534421</v>
      </c>
      <c r="P57" s="239"/>
      <c r="Q57" s="411">
        <f t="shared" si="7"/>
        <v>-0.68271814221546845</v>
      </c>
      <c r="R57" s="411">
        <f t="shared" si="8"/>
        <v>-0.69447556938169552</v>
      </c>
      <c r="S57" s="84"/>
      <c r="T57" s="44"/>
      <c r="U57" s="412">
        <v>152</v>
      </c>
      <c r="V57" s="398" t="s">
        <v>417</v>
      </c>
      <c r="W57" s="399">
        <v>4471</v>
      </c>
      <c r="X57" s="417">
        <v>1805.1838591907706</v>
      </c>
      <c r="Y57" s="404">
        <v>841.55868928306086</v>
      </c>
      <c r="Z57" s="413">
        <v>2646.7425484738314</v>
      </c>
      <c r="AA57" s="419">
        <v>-8.6861999552672788</v>
      </c>
      <c r="AB57" s="415">
        <v>686.50725067261794</v>
      </c>
      <c r="AC57" s="407">
        <v>3324.5635991911818</v>
      </c>
    </row>
    <row r="58" spans="1:29" ht="18.75">
      <c r="A58" s="397">
        <v>153</v>
      </c>
      <c r="B58" s="398" t="s">
        <v>56</v>
      </c>
      <c r="C58" s="399">
        <v>25655</v>
      </c>
      <c r="D58" s="400">
        <v>501.9444942506334</v>
      </c>
      <c r="E58" s="401">
        <v>-29.318612356265835</v>
      </c>
      <c r="F58" s="416">
        <v>296.10056519197036</v>
      </c>
      <c r="G58" s="403">
        <v>235.16254141492885</v>
      </c>
      <c r="H58" s="404">
        <v>320.59041122588189</v>
      </c>
      <c r="I58" s="405">
        <v>822.53490547651529</v>
      </c>
      <c r="J58" s="406">
        <v>-48.399415318651336</v>
      </c>
      <c r="K58" s="399">
        <v>152.72755134855493</v>
      </c>
      <c r="L58" s="407">
        <v>928.16698499317874</v>
      </c>
      <c r="M58" s="408">
        <v>9</v>
      </c>
      <c r="N58" s="409">
        <f t="shared" si="5"/>
        <v>-1810.4954125763197</v>
      </c>
      <c r="O58" s="410">
        <f t="shared" si="6"/>
        <v>-0.66108747620119002</v>
      </c>
      <c r="P58" s="239"/>
      <c r="Q58" s="411">
        <f t="shared" si="7"/>
        <v>-0.6413764156338253</v>
      </c>
      <c r="R58" s="411">
        <f t="shared" si="8"/>
        <v>-0.687872138324783</v>
      </c>
      <c r="S58" s="84"/>
      <c r="T58" s="44"/>
      <c r="U58" s="412">
        <v>153</v>
      </c>
      <c r="V58" s="398" t="s">
        <v>56</v>
      </c>
      <c r="W58" s="399">
        <v>26075</v>
      </c>
      <c r="X58" s="417">
        <v>1930.4361921498314</v>
      </c>
      <c r="Y58" s="404">
        <v>363.15224244866232</v>
      </c>
      <c r="Z58" s="413">
        <v>2293.5884345984937</v>
      </c>
      <c r="AA58" s="418">
        <v>-44.236893576222435</v>
      </c>
      <c r="AB58" s="415">
        <v>489.31085654722727</v>
      </c>
      <c r="AC58" s="407">
        <v>2738.6623975694984</v>
      </c>
    </row>
    <row r="59" spans="1:29" ht="18.75">
      <c r="A59" s="397">
        <v>165</v>
      </c>
      <c r="B59" s="398" t="s">
        <v>57</v>
      </c>
      <c r="C59" s="399">
        <v>16340</v>
      </c>
      <c r="D59" s="400">
        <v>423.781517747858</v>
      </c>
      <c r="E59" s="401">
        <v>291.78990208078335</v>
      </c>
      <c r="F59" s="416">
        <v>94.955691554467563</v>
      </c>
      <c r="G59" s="403">
        <v>37.035924112607098</v>
      </c>
      <c r="H59" s="404">
        <v>304.31891064871479</v>
      </c>
      <c r="I59" s="405">
        <v>728.10042839657285</v>
      </c>
      <c r="J59" s="406">
        <v>-132.12399020807834</v>
      </c>
      <c r="K59" s="399">
        <v>157.79751985857962</v>
      </c>
      <c r="L59" s="407">
        <v>751.96046511627912</v>
      </c>
      <c r="M59" s="408">
        <v>5</v>
      </c>
      <c r="N59" s="409">
        <f t="shared" si="5"/>
        <v>-1174.4323498150675</v>
      </c>
      <c r="O59" s="410">
        <f t="shared" si="6"/>
        <v>-0.60965361826109288</v>
      </c>
      <c r="P59" s="239"/>
      <c r="Q59" s="411">
        <f t="shared" si="7"/>
        <v>-0.52976098710425357</v>
      </c>
      <c r="R59" s="411">
        <f t="shared" si="8"/>
        <v>-0.69034502994013747</v>
      </c>
      <c r="S59" s="84"/>
      <c r="T59" s="44"/>
      <c r="U59" s="412">
        <v>165</v>
      </c>
      <c r="V59" s="398" t="s">
        <v>57</v>
      </c>
      <c r="W59" s="399">
        <v>16237</v>
      </c>
      <c r="X59" s="417">
        <v>1222.1688190357963</v>
      </c>
      <c r="Y59" s="404">
        <v>326.19362735696006</v>
      </c>
      <c r="Z59" s="413">
        <v>1548.3624463927563</v>
      </c>
      <c r="AA59" s="419">
        <v>-131.5610642360042</v>
      </c>
      <c r="AB59" s="415">
        <v>509.59143277459475</v>
      </c>
      <c r="AC59" s="407">
        <v>1926.3928149313467</v>
      </c>
    </row>
    <row r="60" spans="1:29" ht="18.75">
      <c r="A60" s="397">
        <v>167</v>
      </c>
      <c r="B60" s="398" t="s">
        <v>58</v>
      </c>
      <c r="C60" s="399">
        <v>77261</v>
      </c>
      <c r="D60" s="400">
        <v>249.27763036978553</v>
      </c>
      <c r="E60" s="401">
        <v>63.999637592058086</v>
      </c>
      <c r="F60" s="416">
        <v>93.35292061971758</v>
      </c>
      <c r="G60" s="403">
        <v>91.925072158009868</v>
      </c>
      <c r="H60" s="404">
        <v>321.98529659207105</v>
      </c>
      <c r="I60" s="405">
        <v>571.26292696185658</v>
      </c>
      <c r="J60" s="406">
        <v>-9.8577678259406429</v>
      </c>
      <c r="K60" s="399">
        <v>163.07951008095401</v>
      </c>
      <c r="L60" s="407">
        <v>725.34529710979666</v>
      </c>
      <c r="M60" s="408">
        <v>12</v>
      </c>
      <c r="N60" s="409">
        <f t="shared" si="5"/>
        <v>-1552.78213348592</v>
      </c>
      <c r="O60" s="410">
        <f t="shared" si="6"/>
        <v>-0.68160459886121327</v>
      </c>
      <c r="P60" s="239"/>
      <c r="Q60" s="411">
        <f t="shared" si="7"/>
        <v>-0.6757164687464694</v>
      </c>
      <c r="R60" s="411">
        <f t="shared" si="8"/>
        <v>-0.69299384472848313</v>
      </c>
      <c r="S60" s="84"/>
      <c r="T60" s="44"/>
      <c r="U60" s="412">
        <v>167</v>
      </c>
      <c r="V60" s="398" t="s">
        <v>58</v>
      </c>
      <c r="W60" s="399">
        <v>76935</v>
      </c>
      <c r="X60" s="417">
        <v>1159.0486774212932</v>
      </c>
      <c r="Y60" s="404">
        <v>602.56692098303336</v>
      </c>
      <c r="Z60" s="413">
        <v>1761.6155984043266</v>
      </c>
      <c r="AA60" s="418">
        <v>-14.681133424319231</v>
      </c>
      <c r="AB60" s="415">
        <v>531.19296561570934</v>
      </c>
      <c r="AC60" s="407">
        <v>2278.1274305957168</v>
      </c>
    </row>
    <row r="61" spans="1:29" ht="18.75">
      <c r="A61" s="397">
        <v>169</v>
      </c>
      <c r="B61" s="398" t="s">
        <v>283</v>
      </c>
      <c r="C61" s="399">
        <v>5046</v>
      </c>
      <c r="D61" s="400">
        <v>267.39437177962742</v>
      </c>
      <c r="E61" s="401">
        <v>160.82342449464923</v>
      </c>
      <c r="F61" s="416">
        <v>58.395362663495838</v>
      </c>
      <c r="G61" s="403">
        <v>48.175584621482365</v>
      </c>
      <c r="H61" s="404">
        <v>275.08779231074118</v>
      </c>
      <c r="I61" s="405">
        <v>542.48196591359488</v>
      </c>
      <c r="J61" s="406">
        <v>-237.25564803804994</v>
      </c>
      <c r="K61" s="399">
        <v>181.40222217497657</v>
      </c>
      <c r="L61" s="407">
        <v>485.43678160919541</v>
      </c>
      <c r="M61" s="408">
        <v>5</v>
      </c>
      <c r="N61" s="409">
        <f t="shared" si="5"/>
        <v>-1554.0124345677623</v>
      </c>
      <c r="O61" s="410">
        <f t="shared" si="6"/>
        <v>-0.76197652887912104</v>
      </c>
      <c r="P61" s="239"/>
      <c r="Q61" s="411">
        <f t="shared" si="7"/>
        <v>-0.68153578441748364</v>
      </c>
      <c r="R61" s="411">
        <f t="shared" si="8"/>
        <v>-0.69300668843816238</v>
      </c>
      <c r="S61" s="84"/>
      <c r="T61" s="44"/>
      <c r="U61" s="412">
        <v>169</v>
      </c>
      <c r="V61" s="398" t="s">
        <v>418</v>
      </c>
      <c r="W61" s="399">
        <v>5061</v>
      </c>
      <c r="X61" s="417">
        <v>1303.0854568544898</v>
      </c>
      <c r="Y61" s="404">
        <v>400.34601007286324</v>
      </c>
      <c r="Z61" s="413">
        <v>1703.4314669273533</v>
      </c>
      <c r="AA61" s="419">
        <v>-254.88184153329382</v>
      </c>
      <c r="AB61" s="415">
        <v>590.89959078289803</v>
      </c>
      <c r="AC61" s="407">
        <v>2039.4492161769576</v>
      </c>
    </row>
    <row r="62" spans="1:29" ht="18.75">
      <c r="A62" s="397">
        <v>171</v>
      </c>
      <c r="B62" s="398" t="s">
        <v>284</v>
      </c>
      <c r="C62" s="399">
        <v>4624</v>
      </c>
      <c r="D62" s="400">
        <v>161.64878892733563</v>
      </c>
      <c r="E62" s="401">
        <v>115.06120242214533</v>
      </c>
      <c r="F62" s="416">
        <v>51.214532871972317</v>
      </c>
      <c r="G62" s="403">
        <v>-4.6269463667820068</v>
      </c>
      <c r="H62" s="404">
        <v>272.2195069204152</v>
      </c>
      <c r="I62" s="405">
        <v>433.86829584775086</v>
      </c>
      <c r="J62" s="406">
        <v>-71.192041522491351</v>
      </c>
      <c r="K62" s="399">
        <v>204.60913972007179</v>
      </c>
      <c r="L62" s="407">
        <v>564.55038927335636</v>
      </c>
      <c r="M62" s="408">
        <v>11</v>
      </c>
      <c r="N62" s="409">
        <f t="shared" si="5"/>
        <v>-2338.2786085465132</v>
      </c>
      <c r="O62" s="410">
        <f t="shared" si="6"/>
        <v>-0.80551717317921434</v>
      </c>
      <c r="P62" s="239"/>
      <c r="Q62" s="411">
        <f t="shared" si="7"/>
        <v>-0.81189626400317094</v>
      </c>
      <c r="R62" s="411">
        <f t="shared" si="8"/>
        <v>-0.68983235393560716</v>
      </c>
      <c r="S62" s="84"/>
      <c r="T62" s="44"/>
      <c r="U62" s="412">
        <v>171</v>
      </c>
      <c r="V62" s="398" t="s">
        <v>419</v>
      </c>
      <c r="W62" s="399">
        <v>4689</v>
      </c>
      <c r="X62" s="417">
        <v>1755.9644630542209</v>
      </c>
      <c r="Y62" s="404">
        <v>550.5729034075739</v>
      </c>
      <c r="Z62" s="413">
        <v>2306.537366461795</v>
      </c>
      <c r="AA62" s="418">
        <v>-63.381104713158457</v>
      </c>
      <c r="AB62" s="415">
        <v>659.67273607123286</v>
      </c>
      <c r="AC62" s="407">
        <v>2902.8289978198695</v>
      </c>
    </row>
    <row r="63" spans="1:29" ht="18.75">
      <c r="A63" s="397">
        <v>172</v>
      </c>
      <c r="B63" s="398" t="s">
        <v>59</v>
      </c>
      <c r="C63" s="399">
        <v>4263</v>
      </c>
      <c r="D63" s="400">
        <v>-21.320431620924232</v>
      </c>
      <c r="E63" s="401">
        <v>93.108139807647191</v>
      </c>
      <c r="F63" s="416">
        <v>-45.34459300961764</v>
      </c>
      <c r="G63" s="403">
        <v>-69.083978418953791</v>
      </c>
      <c r="H63" s="404">
        <v>338.06380483227775</v>
      </c>
      <c r="I63" s="405">
        <v>316.74337321135351</v>
      </c>
      <c r="J63" s="406">
        <v>21.603330987567439</v>
      </c>
      <c r="K63" s="399">
        <v>221.38950716891756</v>
      </c>
      <c r="L63" s="407">
        <v>557.74923762608489</v>
      </c>
      <c r="M63" s="408">
        <v>13</v>
      </c>
      <c r="N63" s="409">
        <f t="shared" si="5"/>
        <v>-3461.841926645096</v>
      </c>
      <c r="O63" s="410">
        <f t="shared" si="6"/>
        <v>-0.86124229683263964</v>
      </c>
      <c r="P63" s="239"/>
      <c r="Q63" s="411">
        <f t="shared" si="7"/>
        <v>-0.90333431762847483</v>
      </c>
      <c r="R63" s="411">
        <f t="shared" si="8"/>
        <v>-0.69225802398875347</v>
      </c>
      <c r="S63" s="84"/>
      <c r="T63" s="44"/>
      <c r="U63" s="412">
        <v>172</v>
      </c>
      <c r="V63" s="398" t="s">
        <v>59</v>
      </c>
      <c r="W63" s="399">
        <v>4297</v>
      </c>
      <c r="X63" s="417">
        <v>2448.8046925542117</v>
      </c>
      <c r="Y63" s="404">
        <v>827.88425682889056</v>
      </c>
      <c r="Z63" s="413">
        <v>3276.6889493831022</v>
      </c>
      <c r="AA63" s="419">
        <v>23.502443565278099</v>
      </c>
      <c r="AB63" s="415">
        <v>719.39977132280069</v>
      </c>
      <c r="AC63" s="407">
        <v>4019.5911642711808</v>
      </c>
    </row>
    <row r="64" spans="1:29" ht="18.75">
      <c r="A64" s="397">
        <v>176</v>
      </c>
      <c r="B64" s="398" t="s">
        <v>285</v>
      </c>
      <c r="C64" s="399">
        <v>4444</v>
      </c>
      <c r="D64" s="400">
        <v>118.42709270927092</v>
      </c>
      <c r="E64" s="401">
        <v>285.12961296129612</v>
      </c>
      <c r="F64" s="416">
        <v>-85.771827182718269</v>
      </c>
      <c r="G64" s="403">
        <v>-80.930693069306926</v>
      </c>
      <c r="H64" s="404">
        <v>410.3037803780378</v>
      </c>
      <c r="I64" s="405">
        <v>528.73064806480647</v>
      </c>
      <c r="J64" s="406">
        <v>-19.83865886588659</v>
      </c>
      <c r="K64" s="399">
        <v>224.4937781319876</v>
      </c>
      <c r="L64" s="407">
        <v>731.33798379837981</v>
      </c>
      <c r="M64" s="408">
        <v>12</v>
      </c>
      <c r="N64" s="409">
        <f t="shared" si="5"/>
        <v>-4157.8205079176387</v>
      </c>
      <c r="O64" s="410">
        <f t="shared" si="6"/>
        <v>-0.85041638862034696</v>
      </c>
      <c r="P64" s="239"/>
      <c r="Q64" s="411">
        <f t="shared" si="7"/>
        <v>-0.87377873894655445</v>
      </c>
      <c r="R64" s="411">
        <f t="shared" si="8"/>
        <v>-0.68861644130062083</v>
      </c>
      <c r="S64" s="84"/>
      <c r="T64" s="44"/>
      <c r="U64" s="412">
        <v>176</v>
      </c>
      <c r="V64" s="398" t="s">
        <v>420</v>
      </c>
      <c r="W64" s="399">
        <v>4527</v>
      </c>
      <c r="X64" s="417">
        <v>3182.9787344912697</v>
      </c>
      <c r="Y64" s="404">
        <v>1005.9403402510379</v>
      </c>
      <c r="Z64" s="413">
        <v>4188.9190747423072</v>
      </c>
      <c r="AA64" s="418">
        <v>-20.716368455931079</v>
      </c>
      <c r="AB64" s="415">
        <v>720.95578542964097</v>
      </c>
      <c r="AC64" s="407">
        <v>4889.158491716018</v>
      </c>
    </row>
    <row r="65" spans="1:29" ht="18.75">
      <c r="A65" s="397">
        <v>177</v>
      </c>
      <c r="B65" s="398" t="s">
        <v>60</v>
      </c>
      <c r="C65" s="399">
        <v>1786</v>
      </c>
      <c r="D65" s="400">
        <v>528.4087346024636</v>
      </c>
      <c r="E65" s="401">
        <v>124.52183650615902</v>
      </c>
      <c r="F65" s="416">
        <v>200.3768197088466</v>
      </c>
      <c r="G65" s="403">
        <v>203.51007838745801</v>
      </c>
      <c r="H65" s="404">
        <v>-3.4462486002239641</v>
      </c>
      <c r="I65" s="405">
        <v>524.96248600223964</v>
      </c>
      <c r="J65" s="406">
        <v>-252.99608062709967</v>
      </c>
      <c r="K65" s="399">
        <v>212.11547793783794</v>
      </c>
      <c r="L65" s="407">
        <v>480.9350503919373</v>
      </c>
      <c r="M65" s="408">
        <v>6</v>
      </c>
      <c r="N65" s="409">
        <f t="shared" si="5"/>
        <v>-2163.3130807656457</v>
      </c>
      <c r="O65" s="410">
        <f t="shared" si="6"/>
        <v>-0.8181203024311503</v>
      </c>
      <c r="P65" s="239"/>
      <c r="Q65" s="411">
        <f t="shared" si="7"/>
        <v>-0.7646165504187874</v>
      </c>
      <c r="R65" s="411">
        <f t="shared" si="8"/>
        <v>-0.68822613469973271</v>
      </c>
      <c r="S65" s="84"/>
      <c r="T65" s="44"/>
      <c r="U65" s="412">
        <v>177</v>
      </c>
      <c r="V65" s="398" t="s">
        <v>60</v>
      </c>
      <c r="W65" s="399">
        <v>1800</v>
      </c>
      <c r="X65" s="417">
        <v>1914.1996062920541</v>
      </c>
      <c r="Y65" s="404">
        <v>316.04422323902685</v>
      </c>
      <c r="Z65" s="413">
        <v>2230.2438295310808</v>
      </c>
      <c r="AA65" s="419">
        <v>-266.3461111111111</v>
      </c>
      <c r="AB65" s="415">
        <v>680.35041273761351</v>
      </c>
      <c r="AC65" s="407">
        <v>2644.248131157583</v>
      </c>
    </row>
    <row r="66" spans="1:29" ht="18.75">
      <c r="A66" s="397">
        <v>178</v>
      </c>
      <c r="B66" s="398" t="s">
        <v>61</v>
      </c>
      <c r="C66" s="399">
        <v>5887</v>
      </c>
      <c r="D66" s="400">
        <v>268.01511805673516</v>
      </c>
      <c r="E66" s="401">
        <v>64.781722439272968</v>
      </c>
      <c r="F66" s="416">
        <v>141.41820961440462</v>
      </c>
      <c r="G66" s="403">
        <v>61.815186003057583</v>
      </c>
      <c r="H66" s="404">
        <v>270.55019534567691</v>
      </c>
      <c r="I66" s="405">
        <v>538.56531340241213</v>
      </c>
      <c r="J66" s="406">
        <v>-120.9512485136742</v>
      </c>
      <c r="K66" s="399">
        <v>229.69644361715581</v>
      </c>
      <c r="L66" s="407">
        <v>645.41668082215051</v>
      </c>
      <c r="M66" s="408">
        <v>10</v>
      </c>
      <c r="N66" s="409">
        <f t="shared" si="5"/>
        <v>-3409.5228529597971</v>
      </c>
      <c r="O66" s="410">
        <f t="shared" si="6"/>
        <v>-0.8408319839432512</v>
      </c>
      <c r="P66" s="239"/>
      <c r="Q66" s="411">
        <f t="shared" si="7"/>
        <v>-0.84100024226212922</v>
      </c>
      <c r="R66" s="411">
        <f t="shared" si="8"/>
        <v>-0.69524644058847307</v>
      </c>
      <c r="S66" s="84"/>
      <c r="T66" s="44"/>
      <c r="U66" s="412">
        <v>178</v>
      </c>
      <c r="V66" s="398" t="s">
        <v>61</v>
      </c>
      <c r="W66" s="399">
        <v>5932</v>
      </c>
      <c r="X66" s="417">
        <v>2613.6249171846202</v>
      </c>
      <c r="Y66" s="404">
        <v>773.58347271933496</v>
      </c>
      <c r="Z66" s="413">
        <v>3387.2083899039549</v>
      </c>
      <c r="AA66" s="418">
        <v>-85.980950775455156</v>
      </c>
      <c r="AB66" s="415">
        <v>753.71209465344725</v>
      </c>
      <c r="AC66" s="407">
        <v>4054.9395337819474</v>
      </c>
    </row>
    <row r="67" spans="1:29" ht="18.75">
      <c r="A67" s="397">
        <v>179</v>
      </c>
      <c r="B67" s="398" t="s">
        <v>62</v>
      </c>
      <c r="C67" s="399">
        <v>144473</v>
      </c>
      <c r="D67" s="400">
        <v>133.4710084237193</v>
      </c>
      <c r="E67" s="401">
        <v>174.73214372235643</v>
      </c>
      <c r="F67" s="416">
        <v>-49.086085289292811</v>
      </c>
      <c r="G67" s="403">
        <v>7.8249499906556936</v>
      </c>
      <c r="H67" s="404">
        <v>277.12015393879824</v>
      </c>
      <c r="I67" s="405">
        <v>410.59116236251754</v>
      </c>
      <c r="J67" s="406">
        <v>-160.83240467076894</v>
      </c>
      <c r="K67" s="399">
        <v>146.20471344526203</v>
      </c>
      <c r="L67" s="407">
        <v>396.49886137894276</v>
      </c>
      <c r="M67" s="408">
        <v>13</v>
      </c>
      <c r="N67" s="409">
        <f t="shared" si="5"/>
        <v>-1142.4642711140168</v>
      </c>
      <c r="O67" s="410">
        <f t="shared" si="6"/>
        <v>-0.7423597401344787</v>
      </c>
      <c r="P67" s="239"/>
      <c r="Q67" s="411">
        <f t="shared" si="7"/>
        <v>-0.6640009636440507</v>
      </c>
      <c r="R67" s="411">
        <f t="shared" si="8"/>
        <v>-0.69222404800718529</v>
      </c>
      <c r="S67" s="84"/>
      <c r="T67" s="44"/>
      <c r="U67" s="412">
        <v>179</v>
      </c>
      <c r="V67" s="398" t="s">
        <v>62</v>
      </c>
      <c r="W67" s="399">
        <v>143420</v>
      </c>
      <c r="X67" s="417">
        <v>816.0282165057522</v>
      </c>
      <c r="Y67" s="404">
        <v>405.97279521008846</v>
      </c>
      <c r="Z67" s="413">
        <v>1222.0010117158406</v>
      </c>
      <c r="AA67" s="419">
        <v>-158.07406219495189</v>
      </c>
      <c r="AB67" s="415">
        <v>475.03618297207078</v>
      </c>
      <c r="AC67" s="407">
        <v>1538.9631324929596</v>
      </c>
    </row>
    <row r="68" spans="1:29" ht="18.75">
      <c r="A68" s="397">
        <v>181</v>
      </c>
      <c r="B68" s="398" t="s">
        <v>63</v>
      </c>
      <c r="C68" s="399">
        <v>1685</v>
      </c>
      <c r="D68" s="400">
        <v>509.62789317507418</v>
      </c>
      <c r="E68" s="401">
        <v>205.99050445103859</v>
      </c>
      <c r="F68" s="416">
        <v>176.95133531157271</v>
      </c>
      <c r="G68" s="403">
        <v>126.68605341246291</v>
      </c>
      <c r="H68" s="404">
        <v>566.39525222551924</v>
      </c>
      <c r="I68" s="405">
        <v>1076.0231454005934</v>
      </c>
      <c r="J68" s="406">
        <v>-226.16201780415429</v>
      </c>
      <c r="K68" s="399">
        <v>256.25955565904275</v>
      </c>
      <c r="L68" s="407">
        <v>1094.8741839762611</v>
      </c>
      <c r="M68" s="408">
        <v>4</v>
      </c>
      <c r="N68" s="409">
        <f t="shared" si="5"/>
        <v>-2247.8437828566207</v>
      </c>
      <c r="O68" s="410">
        <f t="shared" si="6"/>
        <v>-0.67245989795136107</v>
      </c>
      <c r="P68" s="239"/>
      <c r="Q68" s="411">
        <f t="shared" si="7"/>
        <v>-0.60799107755472226</v>
      </c>
      <c r="R68" s="411">
        <f t="shared" si="8"/>
        <v>-0.68507322266432391</v>
      </c>
      <c r="S68" s="84"/>
      <c r="T68" s="44"/>
      <c r="U68" s="412">
        <v>181</v>
      </c>
      <c r="V68" s="398" t="s">
        <v>63</v>
      </c>
      <c r="W68" s="399">
        <v>1707</v>
      </c>
      <c r="X68" s="417">
        <v>1716.0087306559108</v>
      </c>
      <c r="Y68" s="404">
        <v>1028.8857954394746</v>
      </c>
      <c r="Z68" s="413">
        <v>2744.8945260953856</v>
      </c>
      <c r="AA68" s="418">
        <v>-215.88810779144697</v>
      </c>
      <c r="AB68" s="415">
        <v>813.71154852894358</v>
      </c>
      <c r="AC68" s="407">
        <v>3342.7179668328818</v>
      </c>
    </row>
    <row r="69" spans="1:29" ht="18.75">
      <c r="A69" s="397">
        <v>182</v>
      </c>
      <c r="B69" s="398" t="s">
        <v>64</v>
      </c>
      <c r="C69" s="399">
        <v>19767</v>
      </c>
      <c r="D69" s="400">
        <v>198.92477361258665</v>
      </c>
      <c r="E69" s="401">
        <v>12.104618809126322</v>
      </c>
      <c r="F69" s="416">
        <v>84.32119188546568</v>
      </c>
      <c r="G69" s="403">
        <v>102.49896291799463</v>
      </c>
      <c r="H69" s="404">
        <v>-3.509283148682147</v>
      </c>
      <c r="I69" s="405">
        <v>195.41549046390449</v>
      </c>
      <c r="J69" s="406">
        <v>-73.588253149188034</v>
      </c>
      <c r="K69" s="399">
        <v>168.65334318281933</v>
      </c>
      <c r="L69" s="407">
        <v>291.9919562907877</v>
      </c>
      <c r="M69" s="408">
        <v>13</v>
      </c>
      <c r="N69" s="409">
        <f t="shared" si="5"/>
        <v>-2085.0402214124442</v>
      </c>
      <c r="O69" s="410">
        <f t="shared" si="6"/>
        <v>-0.87716112594953599</v>
      </c>
      <c r="P69" s="239"/>
      <c r="Q69" s="411">
        <f t="shared" si="7"/>
        <v>-0.89921826488290535</v>
      </c>
      <c r="R69" s="411">
        <f t="shared" si="8"/>
        <v>-0.6927801270637215</v>
      </c>
      <c r="S69" s="84"/>
      <c r="T69" s="44"/>
      <c r="U69" s="412">
        <v>182</v>
      </c>
      <c r="V69" s="398" t="s">
        <v>64</v>
      </c>
      <c r="W69" s="399">
        <v>19887</v>
      </c>
      <c r="X69" s="417">
        <v>1872.7708397831616</v>
      </c>
      <c r="Y69" s="404">
        <v>66.226243734585012</v>
      </c>
      <c r="Z69" s="413">
        <v>1938.9970835177464</v>
      </c>
      <c r="AA69" s="419">
        <v>-110.93116105998894</v>
      </c>
      <c r="AB69" s="415">
        <v>548.96625524547449</v>
      </c>
      <c r="AC69" s="407">
        <v>2377.0321777032318</v>
      </c>
    </row>
    <row r="70" spans="1:29" ht="18.75">
      <c r="A70" s="397">
        <v>186</v>
      </c>
      <c r="B70" s="398" t="s">
        <v>286</v>
      </c>
      <c r="C70" s="399">
        <v>45226</v>
      </c>
      <c r="D70" s="400">
        <v>225.37518241719366</v>
      </c>
      <c r="E70" s="401">
        <v>320.89636492283199</v>
      </c>
      <c r="F70" s="416">
        <v>-75.391036129659923</v>
      </c>
      <c r="G70" s="403">
        <v>-20.13014637597842</v>
      </c>
      <c r="H70" s="404">
        <v>75.676999955777646</v>
      </c>
      <c r="I70" s="405">
        <v>301.05218237297129</v>
      </c>
      <c r="J70" s="406">
        <v>-10.60425419006766</v>
      </c>
      <c r="K70" s="399">
        <v>121.10145513939139</v>
      </c>
      <c r="L70" s="407">
        <v>414.11400521823731</v>
      </c>
      <c r="M70" s="408">
        <v>1</v>
      </c>
      <c r="N70" s="409">
        <f t="shared" si="5"/>
        <v>-596.45771450827692</v>
      </c>
      <c r="O70" s="410">
        <f t="shared" si="6"/>
        <v>-0.59021809423847049</v>
      </c>
      <c r="P70" s="239"/>
      <c r="Q70" s="411">
        <f t="shared" si="7"/>
        <v>-0.52062134248489067</v>
      </c>
      <c r="R70" s="411">
        <f t="shared" si="8"/>
        <v>-0.68906867933263238</v>
      </c>
      <c r="S70" s="84"/>
      <c r="T70" s="44"/>
      <c r="U70" s="412">
        <v>186</v>
      </c>
      <c r="V70" s="398" t="s">
        <v>421</v>
      </c>
      <c r="W70" s="399">
        <v>44455</v>
      </c>
      <c r="X70" s="417">
        <v>729.25007020640464</v>
      </c>
      <c r="Y70" s="404">
        <v>-101.24509407022242</v>
      </c>
      <c r="Z70" s="413">
        <v>628.00497613618222</v>
      </c>
      <c r="AA70" s="418">
        <v>-6.9130131593746489</v>
      </c>
      <c r="AB70" s="415">
        <v>389.47975674970661</v>
      </c>
      <c r="AC70" s="407">
        <v>1010.5717197265142</v>
      </c>
    </row>
    <row r="71" spans="1:29" ht="18.75">
      <c r="A71" s="397">
        <v>202</v>
      </c>
      <c r="B71" s="398" t="s">
        <v>287</v>
      </c>
      <c r="C71" s="399">
        <v>35497</v>
      </c>
      <c r="D71" s="400">
        <v>636.46265881623799</v>
      </c>
      <c r="E71" s="401">
        <v>509.81657604868019</v>
      </c>
      <c r="F71" s="416">
        <v>85.637603177733325</v>
      </c>
      <c r="G71" s="403">
        <v>41.008479589824489</v>
      </c>
      <c r="H71" s="404">
        <v>42.130771614502635</v>
      </c>
      <c r="I71" s="405">
        <v>678.59343043074068</v>
      </c>
      <c r="J71" s="406">
        <v>-110.76820576386737</v>
      </c>
      <c r="K71" s="399">
        <v>107.71653451634398</v>
      </c>
      <c r="L71" s="407">
        <v>676.72730089866752</v>
      </c>
      <c r="M71" s="408">
        <v>2</v>
      </c>
      <c r="N71" s="409">
        <f t="shared" si="5"/>
        <v>-513.91272587798778</v>
      </c>
      <c r="O71" s="410">
        <f t="shared" si="6"/>
        <v>-0.43162728811433571</v>
      </c>
      <c r="P71" s="239"/>
      <c r="Q71" s="411">
        <f t="shared" si="7"/>
        <v>-0.26461059174354062</v>
      </c>
      <c r="R71" s="411">
        <f t="shared" si="8"/>
        <v>-0.69958120560211035</v>
      </c>
      <c r="S71" s="84"/>
      <c r="T71" s="44"/>
      <c r="U71" s="412">
        <v>202</v>
      </c>
      <c r="V71" s="398" t="s">
        <v>422</v>
      </c>
      <c r="W71" s="399">
        <v>34667</v>
      </c>
      <c r="X71" s="417">
        <v>1007.7833560735205</v>
      </c>
      <c r="Y71" s="404">
        <v>-85.015876950285261</v>
      </c>
      <c r="Z71" s="413">
        <v>922.76747912323526</v>
      </c>
      <c r="AA71" s="419">
        <v>-90.682031903539382</v>
      </c>
      <c r="AB71" s="415">
        <v>358.55457955695948</v>
      </c>
      <c r="AC71" s="407">
        <v>1190.6400267766553</v>
      </c>
    </row>
    <row r="72" spans="1:29" ht="18.75">
      <c r="A72" s="397">
        <v>204</v>
      </c>
      <c r="B72" s="398" t="s">
        <v>65</v>
      </c>
      <c r="C72" s="399">
        <v>2778</v>
      </c>
      <c r="D72" s="400">
        <v>-359.08063354931608</v>
      </c>
      <c r="E72" s="401">
        <v>72.30489560835133</v>
      </c>
      <c r="F72" s="416">
        <v>-170.10943124550036</v>
      </c>
      <c r="G72" s="403">
        <v>-261.27609791216702</v>
      </c>
      <c r="H72" s="404">
        <v>367.35349172066236</v>
      </c>
      <c r="I72" s="405">
        <v>8.272858171346293</v>
      </c>
      <c r="J72" s="406">
        <v>-217.24046076313894</v>
      </c>
      <c r="K72" s="399">
        <v>225.31367214383366</v>
      </c>
      <c r="L72" s="407">
        <v>19.941684665226781</v>
      </c>
      <c r="M72" s="408">
        <v>11</v>
      </c>
      <c r="N72" s="409">
        <f t="shared" si="5"/>
        <v>-4416.6440562464595</v>
      </c>
      <c r="O72" s="410">
        <f t="shared" si="6"/>
        <v>-0.99550517316022191</v>
      </c>
      <c r="P72" s="239"/>
      <c r="Q72" s="411">
        <f t="shared" si="7"/>
        <v>-0.9978766481400736</v>
      </c>
      <c r="R72" s="411">
        <f t="shared" si="8"/>
        <v>-0.69802818683049672</v>
      </c>
      <c r="S72" s="84"/>
      <c r="T72" s="44"/>
      <c r="U72" s="412">
        <v>204</v>
      </c>
      <c r="V72" s="398" t="s">
        <v>65</v>
      </c>
      <c r="W72" s="399">
        <v>2807</v>
      </c>
      <c r="X72" s="417">
        <v>2933.3450737910225</v>
      </c>
      <c r="Y72" s="404">
        <v>962.78647533106812</v>
      </c>
      <c r="Z72" s="413">
        <v>3896.1315491220907</v>
      </c>
      <c r="AA72" s="418">
        <v>-205.68721054506591</v>
      </c>
      <c r="AB72" s="415">
        <v>746.14140233466173</v>
      </c>
      <c r="AC72" s="407">
        <v>4436.5857409116861</v>
      </c>
    </row>
    <row r="73" spans="1:29" ht="18.75">
      <c r="A73" s="397">
        <v>205</v>
      </c>
      <c r="B73" s="398" t="s">
        <v>288</v>
      </c>
      <c r="C73" s="399">
        <v>36493</v>
      </c>
      <c r="D73" s="400">
        <v>-83.390239223960762</v>
      </c>
      <c r="E73" s="401">
        <v>263.29929027484724</v>
      </c>
      <c r="F73" s="416">
        <v>-212.44808593428877</v>
      </c>
      <c r="G73" s="403">
        <v>-134.24144356451922</v>
      </c>
      <c r="H73" s="404">
        <v>358.55079056257364</v>
      </c>
      <c r="I73" s="405">
        <v>275.16055133861289</v>
      </c>
      <c r="J73" s="406">
        <v>850.95590935247856</v>
      </c>
      <c r="K73" s="399">
        <v>156.88027251267539</v>
      </c>
      <c r="L73" s="407">
        <v>1285.5924423862111</v>
      </c>
      <c r="M73" s="408">
        <v>18</v>
      </c>
      <c r="N73" s="409">
        <f t="shared" si="5"/>
        <v>-2123.8230433794188</v>
      </c>
      <c r="O73" s="410">
        <f t="shared" si="6"/>
        <v>-0.62292878419964293</v>
      </c>
      <c r="P73" s="239"/>
      <c r="Q73" s="411">
        <f t="shared" si="7"/>
        <v>-0.86863948478354225</v>
      </c>
      <c r="R73" s="411">
        <f t="shared" si="8"/>
        <v>-0.69470597235674436</v>
      </c>
      <c r="S73" s="84"/>
      <c r="T73" s="44"/>
      <c r="U73" s="412">
        <v>205</v>
      </c>
      <c r="V73" s="398" t="s">
        <v>423</v>
      </c>
      <c r="W73" s="399">
        <v>36567</v>
      </c>
      <c r="X73" s="417">
        <v>1614.0053086100231</v>
      </c>
      <c r="Y73" s="404">
        <v>480.69225621909948</v>
      </c>
      <c r="Z73" s="413">
        <v>2094.6975648291227</v>
      </c>
      <c r="AA73" s="419">
        <v>800.8517515792928</v>
      </c>
      <c r="AB73" s="415">
        <v>513.86616935721474</v>
      </c>
      <c r="AC73" s="407">
        <v>3409.4154857656299</v>
      </c>
    </row>
    <row r="74" spans="1:29" ht="18.75">
      <c r="A74" s="397">
        <v>208</v>
      </c>
      <c r="B74" s="398" t="s">
        <v>66</v>
      </c>
      <c r="C74" s="399">
        <v>12412</v>
      </c>
      <c r="D74" s="400">
        <v>702.6925555913632</v>
      </c>
      <c r="E74" s="401">
        <v>516.91596841766034</v>
      </c>
      <c r="F74" s="416">
        <v>128.19158878504672</v>
      </c>
      <c r="G74" s="403">
        <v>57.584998388656139</v>
      </c>
      <c r="H74" s="404">
        <v>505.10949081534</v>
      </c>
      <c r="I74" s="405">
        <v>1207.8020464067031</v>
      </c>
      <c r="J74" s="406">
        <v>-4.723735095069288</v>
      </c>
      <c r="K74" s="399">
        <v>195.82010937208889</v>
      </c>
      <c r="L74" s="407">
        <v>1389.4991137608765</v>
      </c>
      <c r="M74" s="408">
        <v>17</v>
      </c>
      <c r="N74" s="409">
        <f t="shared" si="5"/>
        <v>-1828.2593032533712</v>
      </c>
      <c r="O74" s="410">
        <f t="shared" si="6"/>
        <v>-0.56817792584621996</v>
      </c>
      <c r="P74" s="239"/>
      <c r="Q74" s="411">
        <f t="shared" si="7"/>
        <v>-0.53834714525768534</v>
      </c>
      <c r="R74" s="411">
        <f t="shared" si="8"/>
        <v>-0.68121936315988685</v>
      </c>
      <c r="S74" s="84"/>
      <c r="T74" s="44"/>
      <c r="U74" s="412">
        <v>208</v>
      </c>
      <c r="V74" s="398" t="s">
        <v>66</v>
      </c>
      <c r="W74" s="399">
        <v>12400</v>
      </c>
      <c r="X74" s="417">
        <v>1745.3941156829385</v>
      </c>
      <c r="Y74" s="404">
        <v>870.86187407125408</v>
      </c>
      <c r="Z74" s="413">
        <v>2616.2559897541928</v>
      </c>
      <c r="AA74" s="418">
        <v>-12.776129032258064</v>
      </c>
      <c r="AB74" s="415">
        <v>614.27855629231317</v>
      </c>
      <c r="AC74" s="407">
        <v>3217.7584170142477</v>
      </c>
    </row>
    <row r="75" spans="1:29" ht="18.75">
      <c r="A75" s="397">
        <v>211</v>
      </c>
      <c r="B75" s="398" t="s">
        <v>67</v>
      </c>
      <c r="C75" s="399">
        <v>32622</v>
      </c>
      <c r="D75" s="400">
        <v>519.82928698424371</v>
      </c>
      <c r="E75" s="401">
        <v>490.23560787198824</v>
      </c>
      <c r="F75" s="416">
        <v>20.996014959229967</v>
      </c>
      <c r="G75" s="403">
        <v>8.5976641530255655</v>
      </c>
      <c r="H75" s="404">
        <v>196.50588559867575</v>
      </c>
      <c r="I75" s="405">
        <v>716.33514192875975</v>
      </c>
      <c r="J75" s="406">
        <v>-131.97786769664643</v>
      </c>
      <c r="K75" s="399">
        <v>132.08897158978792</v>
      </c>
      <c r="L75" s="407">
        <v>716.72273312488505</v>
      </c>
      <c r="M75" s="408">
        <v>6</v>
      </c>
      <c r="N75" s="409">
        <f t="shared" ref="N75:N138" si="9">L75-AC75</f>
        <v>-829.89635617829595</v>
      </c>
      <c r="O75" s="410">
        <f t="shared" ref="O75:O138" si="10">N75/AC75</f>
        <v>-0.53658742603015475</v>
      </c>
      <c r="P75" s="239"/>
      <c r="Q75" s="411">
        <f t="shared" ref="Q75:Q138" si="11">I75/Z75-1</f>
        <v>-0.42057607016003318</v>
      </c>
      <c r="R75" s="411">
        <f t="shared" ref="R75:R138" si="12">K75/AB75-1</f>
        <v>-0.69769695564306455</v>
      </c>
      <c r="S75" s="84"/>
      <c r="T75" s="44"/>
      <c r="U75" s="412">
        <v>211</v>
      </c>
      <c r="V75" s="398" t="s">
        <v>67</v>
      </c>
      <c r="W75" s="399">
        <v>32214</v>
      </c>
      <c r="X75" s="417">
        <v>1106.6484859041034</v>
      </c>
      <c r="Y75" s="404">
        <v>129.6400155504484</v>
      </c>
      <c r="Z75" s="413">
        <v>1236.2885014545516</v>
      </c>
      <c r="AA75" s="419">
        <v>-126.61165952691377</v>
      </c>
      <c r="AB75" s="415">
        <v>436.94224737554316</v>
      </c>
      <c r="AC75" s="407">
        <v>1546.619089303181</v>
      </c>
    </row>
    <row r="76" spans="1:29" ht="18.75">
      <c r="A76" s="397">
        <v>213</v>
      </c>
      <c r="B76" s="398" t="s">
        <v>68</v>
      </c>
      <c r="C76" s="399">
        <v>5230</v>
      </c>
      <c r="D76" s="400">
        <v>51.067877629063098</v>
      </c>
      <c r="E76" s="401">
        <v>64.206883365200767</v>
      </c>
      <c r="F76" s="416">
        <v>-25.934990439770555</v>
      </c>
      <c r="G76" s="403">
        <v>12.795984703632888</v>
      </c>
      <c r="H76" s="404">
        <v>137.08546845124283</v>
      </c>
      <c r="I76" s="405">
        <v>188.15334608030594</v>
      </c>
      <c r="J76" s="406">
        <v>-65.947992351816438</v>
      </c>
      <c r="K76" s="399">
        <v>215.42342806954719</v>
      </c>
      <c r="L76" s="407">
        <v>333.93307839388143</v>
      </c>
      <c r="M76" s="408">
        <v>10</v>
      </c>
      <c r="N76" s="409">
        <f t="shared" si="9"/>
        <v>-3403.3818931081073</v>
      </c>
      <c r="O76" s="410">
        <f t="shared" si="10"/>
        <v>-0.91064893354180498</v>
      </c>
      <c r="P76" s="239"/>
      <c r="Q76" s="411">
        <f t="shared" si="11"/>
        <v>-0.93961549559899071</v>
      </c>
      <c r="R76" s="411">
        <f t="shared" si="12"/>
        <v>-0.69048531424823034</v>
      </c>
      <c r="S76" s="84"/>
      <c r="T76" s="44"/>
      <c r="U76" s="412">
        <v>213</v>
      </c>
      <c r="V76" s="398" t="s">
        <v>68</v>
      </c>
      <c r="W76" s="399">
        <v>5312</v>
      </c>
      <c r="X76" s="417">
        <v>2458.9637694441253</v>
      </c>
      <c r="Y76" s="404">
        <v>656.95724285387428</v>
      </c>
      <c r="Z76" s="413">
        <v>3115.9210122979994</v>
      </c>
      <c r="AA76" s="418">
        <v>-74.609939759036138</v>
      </c>
      <c r="AB76" s="415">
        <v>696.00389896302511</v>
      </c>
      <c r="AC76" s="407">
        <v>3737.3149715019886</v>
      </c>
    </row>
    <row r="77" spans="1:29" ht="18.75">
      <c r="A77" s="397">
        <v>214</v>
      </c>
      <c r="B77" s="398" t="s">
        <v>69</v>
      </c>
      <c r="C77" s="399">
        <v>12662</v>
      </c>
      <c r="D77" s="400">
        <v>274.75714737008371</v>
      </c>
      <c r="E77" s="401">
        <v>192.46754067287949</v>
      </c>
      <c r="F77" s="416">
        <v>17.243958300426474</v>
      </c>
      <c r="G77" s="403">
        <v>65.045648396777764</v>
      </c>
      <c r="H77" s="404">
        <v>408.97441162533568</v>
      </c>
      <c r="I77" s="405">
        <v>683.73148001895436</v>
      </c>
      <c r="J77" s="406">
        <v>-51.157479071236772</v>
      </c>
      <c r="K77" s="399">
        <v>208.6820619034921</v>
      </c>
      <c r="L77" s="407">
        <v>838.29055441478442</v>
      </c>
      <c r="M77" s="408">
        <v>4</v>
      </c>
      <c r="N77" s="409">
        <f t="shared" si="9"/>
        <v>-2117.8892498504738</v>
      </c>
      <c r="O77" s="410">
        <f t="shared" si="10"/>
        <v>-0.71642775138194381</v>
      </c>
      <c r="P77" s="239"/>
      <c r="Q77" s="411">
        <f t="shared" si="11"/>
        <v>-0.70726876868571487</v>
      </c>
      <c r="R77" s="411">
        <f t="shared" si="12"/>
        <v>-0.68915214861050034</v>
      </c>
      <c r="S77" s="84"/>
      <c r="T77" s="44"/>
      <c r="U77" s="412">
        <v>214</v>
      </c>
      <c r="V77" s="398" t="s">
        <v>69</v>
      </c>
      <c r="W77" s="399">
        <v>12758</v>
      </c>
      <c r="X77" s="417">
        <v>1572.0696084329634</v>
      </c>
      <c r="Y77" s="404">
        <v>763.62746409729789</v>
      </c>
      <c r="Z77" s="413">
        <v>2335.6970725302613</v>
      </c>
      <c r="AA77" s="419">
        <v>-50.849114281235302</v>
      </c>
      <c r="AB77" s="415">
        <v>671.33184601623168</v>
      </c>
      <c r="AC77" s="407">
        <v>2956.1798042652581</v>
      </c>
    </row>
    <row r="78" spans="1:29" ht="18.75">
      <c r="A78" s="397">
        <v>216</v>
      </c>
      <c r="B78" s="398" t="s">
        <v>70</v>
      </c>
      <c r="C78" s="399">
        <v>1311</v>
      </c>
      <c r="D78" s="400">
        <v>550.02059496567506</v>
      </c>
      <c r="E78" s="401">
        <v>466.24256292906176</v>
      </c>
      <c r="F78" s="416">
        <v>87.22883295194508</v>
      </c>
      <c r="G78" s="403">
        <v>-3.4508009153318078</v>
      </c>
      <c r="H78" s="404">
        <v>283.88100686498854</v>
      </c>
      <c r="I78" s="405">
        <v>833.90160183066359</v>
      </c>
      <c r="J78" s="406">
        <v>-266.35316552250191</v>
      </c>
      <c r="K78" s="399">
        <v>229.96112229984442</v>
      </c>
      <c r="L78" s="407">
        <v>798.85202135774216</v>
      </c>
      <c r="M78" s="408">
        <v>13</v>
      </c>
      <c r="N78" s="409">
        <f t="shared" si="9"/>
        <v>-4075.6517310882746</v>
      </c>
      <c r="O78" s="410">
        <f t="shared" si="10"/>
        <v>-0.83611623625135589</v>
      </c>
      <c r="P78" s="239"/>
      <c r="Q78" s="411">
        <f t="shared" si="11"/>
        <v>-0.8082567088599748</v>
      </c>
      <c r="R78" s="411">
        <f t="shared" si="12"/>
        <v>-0.69649569351910268</v>
      </c>
      <c r="S78" s="84"/>
      <c r="T78" s="44"/>
      <c r="U78" s="412">
        <v>216</v>
      </c>
      <c r="V78" s="398" t="s">
        <v>70</v>
      </c>
      <c r="W78" s="399">
        <v>1323</v>
      </c>
      <c r="X78" s="417">
        <v>3446.5644772316209</v>
      </c>
      <c r="Y78" s="404">
        <v>902.48782531640677</v>
      </c>
      <c r="Z78" s="413">
        <v>4349.0523025480279</v>
      </c>
      <c r="AA78" s="418">
        <v>-232.23507180650037</v>
      </c>
      <c r="AB78" s="415">
        <v>757.68652170448934</v>
      </c>
      <c r="AC78" s="407">
        <v>4874.5037524460167</v>
      </c>
    </row>
    <row r="79" spans="1:29" ht="18.75">
      <c r="A79" s="397">
        <v>217</v>
      </c>
      <c r="B79" s="398" t="s">
        <v>71</v>
      </c>
      <c r="C79" s="399">
        <v>5390</v>
      </c>
      <c r="D79" s="400">
        <v>210.53079777365491</v>
      </c>
      <c r="E79" s="401">
        <v>457.94972170686458</v>
      </c>
      <c r="F79" s="416">
        <v>-104.10148423005566</v>
      </c>
      <c r="G79" s="403">
        <v>-143.31743970315398</v>
      </c>
      <c r="H79" s="404">
        <v>505.80816326530612</v>
      </c>
      <c r="I79" s="405">
        <v>716.33896103896109</v>
      </c>
      <c r="J79" s="406">
        <v>17.67717996289425</v>
      </c>
      <c r="K79" s="399">
        <v>197.43194826662412</v>
      </c>
      <c r="L79" s="407">
        <v>926.82764378478669</v>
      </c>
      <c r="M79" s="408">
        <v>16</v>
      </c>
      <c r="N79" s="409">
        <f t="shared" si="9"/>
        <v>-2254.1572926708973</v>
      </c>
      <c r="O79" s="410">
        <f t="shared" si="10"/>
        <v>-0.70863501013070618</v>
      </c>
      <c r="P79" s="239"/>
      <c r="Q79" s="411">
        <f t="shared" si="11"/>
        <v>-0.71815545152717519</v>
      </c>
      <c r="R79" s="411">
        <f t="shared" si="12"/>
        <v>-0.68734269462208752</v>
      </c>
      <c r="S79" s="84"/>
      <c r="T79" s="44"/>
      <c r="U79" s="412">
        <v>217</v>
      </c>
      <c r="V79" s="398" t="s">
        <v>71</v>
      </c>
      <c r="W79" s="399">
        <v>5426</v>
      </c>
      <c r="X79" s="417">
        <v>1693.5594217506555</v>
      </c>
      <c r="Y79" s="404">
        <v>848.05071376711533</v>
      </c>
      <c r="Z79" s="413">
        <v>2541.6101355177707</v>
      </c>
      <c r="AA79" s="419">
        <v>7.9104312569111688</v>
      </c>
      <c r="AB79" s="415">
        <v>631.46436968100204</v>
      </c>
      <c r="AC79" s="407">
        <v>3180.984936455684</v>
      </c>
    </row>
    <row r="80" spans="1:29" ht="18.75">
      <c r="A80" s="397">
        <v>218</v>
      </c>
      <c r="B80" s="398" t="s">
        <v>289</v>
      </c>
      <c r="C80" s="399">
        <v>1192</v>
      </c>
      <c r="D80" s="400">
        <v>440.26426174496646</v>
      </c>
      <c r="E80" s="401">
        <v>-117.12835570469798</v>
      </c>
      <c r="F80" s="416">
        <v>354.84144295302013</v>
      </c>
      <c r="G80" s="403">
        <v>202.55117449664431</v>
      </c>
      <c r="H80" s="404">
        <v>520.75</v>
      </c>
      <c r="I80" s="405">
        <v>961.01510067114089</v>
      </c>
      <c r="J80" s="406">
        <v>-256.37416107382552</v>
      </c>
      <c r="K80" s="399">
        <v>286.01336469098078</v>
      </c>
      <c r="L80" s="407">
        <v>975.29697986577185</v>
      </c>
      <c r="M80" s="408">
        <v>14</v>
      </c>
      <c r="N80" s="409">
        <f t="shared" si="9"/>
        <v>-3704.5107370146538</v>
      </c>
      <c r="O80" s="410">
        <f t="shared" si="10"/>
        <v>-0.79159464685957059</v>
      </c>
      <c r="P80" s="239"/>
      <c r="Q80" s="411">
        <f t="shared" si="11"/>
        <v>-0.76102478694451126</v>
      </c>
      <c r="R80" s="411">
        <f t="shared" si="12"/>
        <v>-0.68077779625597945</v>
      </c>
      <c r="S80" s="84"/>
      <c r="T80" s="44"/>
      <c r="U80" s="412">
        <v>218</v>
      </c>
      <c r="V80" s="398" t="s">
        <v>424</v>
      </c>
      <c r="W80" s="399">
        <v>1207</v>
      </c>
      <c r="X80" s="417">
        <v>2970.8139709661586</v>
      </c>
      <c r="Y80" s="404">
        <v>1050.5867776043574</v>
      </c>
      <c r="Z80" s="413">
        <v>4021.400748570516</v>
      </c>
      <c r="AA80" s="418">
        <v>-237.56255178127589</v>
      </c>
      <c r="AB80" s="415">
        <v>895.9695200911857</v>
      </c>
      <c r="AC80" s="407">
        <v>4679.8077168804257</v>
      </c>
    </row>
    <row r="81" spans="1:29" ht="18.75">
      <c r="A81" s="397">
        <v>224</v>
      </c>
      <c r="B81" s="398" t="s">
        <v>290</v>
      </c>
      <c r="C81" s="399">
        <v>8717</v>
      </c>
      <c r="D81" s="400">
        <v>82.898244808993923</v>
      </c>
      <c r="E81" s="401">
        <v>239.68647470460022</v>
      </c>
      <c r="F81" s="416">
        <v>-84.85694619708616</v>
      </c>
      <c r="G81" s="403">
        <v>-71.931283698520133</v>
      </c>
      <c r="H81" s="404">
        <v>425.18194332912697</v>
      </c>
      <c r="I81" s="405">
        <v>508.08030285648732</v>
      </c>
      <c r="J81" s="406">
        <v>48.687277733165082</v>
      </c>
      <c r="K81" s="399">
        <v>170.25248073533243</v>
      </c>
      <c r="L81" s="407">
        <v>732.6544682803717</v>
      </c>
      <c r="M81" s="408">
        <v>1</v>
      </c>
      <c r="N81" s="409">
        <f t="shared" si="9"/>
        <v>-1820.0313936935488</v>
      </c>
      <c r="O81" s="410">
        <f t="shared" si="10"/>
        <v>-0.71298682724954232</v>
      </c>
      <c r="P81" s="239"/>
      <c r="Q81" s="411">
        <f t="shared" si="11"/>
        <v>-0.75078641888920483</v>
      </c>
      <c r="R81" s="411">
        <f t="shared" si="12"/>
        <v>-0.69394513449945872</v>
      </c>
      <c r="S81" s="84"/>
      <c r="T81" s="44"/>
      <c r="U81" s="412">
        <v>224</v>
      </c>
      <c r="V81" s="398" t="s">
        <v>425</v>
      </c>
      <c r="W81" s="399">
        <v>8696</v>
      </c>
      <c r="X81" s="417">
        <v>1456.6719985588736</v>
      </c>
      <c r="Y81" s="404">
        <v>582.06240986249304</v>
      </c>
      <c r="Z81" s="413">
        <v>2038.7344084213664</v>
      </c>
      <c r="AA81" s="419">
        <v>-42.32946182152714</v>
      </c>
      <c r="AB81" s="415">
        <v>556.28091537408125</v>
      </c>
      <c r="AC81" s="407">
        <v>2552.6858619739205</v>
      </c>
    </row>
    <row r="82" spans="1:29" ht="18.75">
      <c r="A82" s="397">
        <v>226</v>
      </c>
      <c r="B82" s="398" t="s">
        <v>72</v>
      </c>
      <c r="C82" s="399">
        <v>3774</v>
      </c>
      <c r="D82" s="400">
        <v>577.52411234764179</v>
      </c>
      <c r="E82" s="401">
        <v>227.76497085320614</v>
      </c>
      <c r="F82" s="416">
        <v>207.90540540540542</v>
      </c>
      <c r="G82" s="403">
        <v>141.85373608903021</v>
      </c>
      <c r="H82" s="404">
        <v>392.76603073661897</v>
      </c>
      <c r="I82" s="405">
        <v>970.28987811340755</v>
      </c>
      <c r="J82" s="406">
        <v>22.467408585055644</v>
      </c>
      <c r="K82" s="399">
        <v>213.66194706452094</v>
      </c>
      <c r="L82" s="407">
        <v>1207.6788553259141</v>
      </c>
      <c r="M82" s="408">
        <v>13</v>
      </c>
      <c r="N82" s="409">
        <f t="shared" si="9"/>
        <v>-3175.7127862625002</v>
      </c>
      <c r="O82" s="410">
        <f t="shared" si="10"/>
        <v>-0.72448757627135363</v>
      </c>
      <c r="P82" s="239"/>
      <c r="Q82" s="411">
        <f t="shared" si="11"/>
        <v>-0.73667374035209643</v>
      </c>
      <c r="R82" s="411">
        <f t="shared" si="12"/>
        <v>-0.69354027380089556</v>
      </c>
      <c r="S82" s="84"/>
      <c r="T82" s="44"/>
      <c r="U82" s="412">
        <v>226</v>
      </c>
      <c r="V82" s="398" t="s">
        <v>72</v>
      </c>
      <c r="W82" s="399">
        <v>3858</v>
      </c>
      <c r="X82" s="417">
        <v>2733.2345470477439</v>
      </c>
      <c r="Y82" s="404">
        <v>951.50953966352006</v>
      </c>
      <c r="Z82" s="413">
        <v>3684.7440867112641</v>
      </c>
      <c r="AA82" s="418">
        <v>1.453343701399689</v>
      </c>
      <c r="AB82" s="415">
        <v>697.19421117575007</v>
      </c>
      <c r="AC82" s="407">
        <v>4383.3916415884141</v>
      </c>
    </row>
    <row r="83" spans="1:29" ht="18.75">
      <c r="A83" s="397">
        <v>230</v>
      </c>
      <c r="B83" s="398" t="s">
        <v>73</v>
      </c>
      <c r="C83" s="399">
        <v>2290</v>
      </c>
      <c r="D83" s="400">
        <v>127.11135371179039</v>
      </c>
      <c r="E83" s="401">
        <v>225.42052401746724</v>
      </c>
      <c r="F83" s="416">
        <v>-47.972925764192141</v>
      </c>
      <c r="G83" s="403">
        <v>-50.336244541484717</v>
      </c>
      <c r="H83" s="404">
        <v>565.61528384279472</v>
      </c>
      <c r="I83" s="405">
        <v>692.72663755458518</v>
      </c>
      <c r="J83" s="406">
        <v>-208.80829694323145</v>
      </c>
      <c r="K83" s="399">
        <v>258.37491143669871</v>
      </c>
      <c r="L83" s="407">
        <v>732.49432314410478</v>
      </c>
      <c r="M83" s="408">
        <v>4</v>
      </c>
      <c r="N83" s="409">
        <f t="shared" si="9"/>
        <v>-3074.5478687761902</v>
      </c>
      <c r="O83" s="410">
        <f t="shared" si="10"/>
        <v>-0.80759490275713752</v>
      </c>
      <c r="P83" s="239"/>
      <c r="Q83" s="411">
        <f t="shared" si="11"/>
        <v>-0.7809805700866651</v>
      </c>
      <c r="R83" s="411">
        <f t="shared" si="12"/>
        <v>-0.68380219323783342</v>
      </c>
      <c r="S83" s="84"/>
      <c r="T83" s="44"/>
      <c r="U83" s="412">
        <v>230</v>
      </c>
      <c r="V83" s="398" t="s">
        <v>73</v>
      </c>
      <c r="W83" s="399">
        <v>2322</v>
      </c>
      <c r="X83" s="417">
        <v>2055.7454617367166</v>
      </c>
      <c r="Y83" s="404">
        <v>1107.1092577221657</v>
      </c>
      <c r="Z83" s="413">
        <v>3162.8547194588828</v>
      </c>
      <c r="AA83" s="419">
        <v>-172.94315245478037</v>
      </c>
      <c r="AB83" s="415">
        <v>817.13062491619269</v>
      </c>
      <c r="AC83" s="407">
        <v>3807.042191920295</v>
      </c>
    </row>
    <row r="84" spans="1:29" ht="18.75">
      <c r="A84" s="397">
        <v>231</v>
      </c>
      <c r="B84" s="398" t="s">
        <v>291</v>
      </c>
      <c r="C84" s="399">
        <v>1289</v>
      </c>
      <c r="D84" s="400">
        <v>-865.25678820791313</v>
      </c>
      <c r="E84" s="401">
        <v>219.5810705973623</v>
      </c>
      <c r="F84" s="416">
        <v>-670.03025601241268</v>
      </c>
      <c r="G84" s="403">
        <v>-414.80760279286267</v>
      </c>
      <c r="H84" s="404">
        <v>-29.543832428238947</v>
      </c>
      <c r="I84" s="405">
        <v>-894.80139643134214</v>
      </c>
      <c r="J84" s="406">
        <v>-94.581070597362299</v>
      </c>
      <c r="K84" s="399">
        <v>173.98835970939692</v>
      </c>
      <c r="L84" s="407">
        <v>-812.05430566330483</v>
      </c>
      <c r="M84" s="408">
        <v>15</v>
      </c>
      <c r="N84" s="409">
        <f t="shared" si="9"/>
        <v>-3012.8684564809855</v>
      </c>
      <c r="O84" s="410">
        <f t="shared" si="10"/>
        <v>-1.3689790459415203</v>
      </c>
      <c r="P84" s="239"/>
      <c r="Q84" s="411">
        <f t="shared" si="11"/>
        <v>-1.50044743902644</v>
      </c>
      <c r="R84" s="411">
        <f t="shared" si="12"/>
        <v>-0.69483265785263293</v>
      </c>
      <c r="S84" s="84"/>
      <c r="T84" s="44"/>
      <c r="U84" s="412">
        <v>231</v>
      </c>
      <c r="V84" s="398" t="s">
        <v>426</v>
      </c>
      <c r="W84" s="399">
        <v>1278</v>
      </c>
      <c r="X84" s="417">
        <v>1894.6401530116777</v>
      </c>
      <c r="Y84" s="404">
        <v>-106.63740456706577</v>
      </c>
      <c r="Z84" s="413">
        <v>1788.0027484446118</v>
      </c>
      <c r="AA84" s="418">
        <v>-157.32942097026603</v>
      </c>
      <c r="AB84" s="415">
        <v>570.14082334333443</v>
      </c>
      <c r="AC84" s="407">
        <v>2200.8141508176805</v>
      </c>
    </row>
    <row r="85" spans="1:29" ht="18.75">
      <c r="A85" s="397">
        <v>232</v>
      </c>
      <c r="B85" s="398" t="s">
        <v>74</v>
      </c>
      <c r="C85" s="399">
        <v>12890</v>
      </c>
      <c r="D85" s="400">
        <v>195.92994569433671</v>
      </c>
      <c r="E85" s="401">
        <v>216.28269976726145</v>
      </c>
      <c r="F85" s="416">
        <v>1.3851823118696664</v>
      </c>
      <c r="G85" s="403">
        <v>-21.737936384794413</v>
      </c>
      <c r="H85" s="404">
        <v>402.58432893716059</v>
      </c>
      <c r="I85" s="405">
        <v>598.51435221101633</v>
      </c>
      <c r="J85" s="406">
        <v>-43.094026377036464</v>
      </c>
      <c r="K85" s="399">
        <v>219.69568983301474</v>
      </c>
      <c r="L85" s="407">
        <v>770.84313421256786</v>
      </c>
      <c r="M85" s="408">
        <v>14</v>
      </c>
      <c r="N85" s="409">
        <f t="shared" si="9"/>
        <v>-2694.7374571876994</v>
      </c>
      <c r="O85" s="410">
        <f t="shared" si="10"/>
        <v>-0.77757171882674103</v>
      </c>
      <c r="P85" s="239"/>
      <c r="Q85" s="411">
        <f t="shared" si="11"/>
        <v>-0.78729783535500375</v>
      </c>
      <c r="R85" s="411">
        <f t="shared" si="12"/>
        <v>-0.68833643770060016</v>
      </c>
      <c r="S85" s="84"/>
      <c r="T85" s="44"/>
      <c r="U85" s="412">
        <v>232</v>
      </c>
      <c r="V85" s="398" t="s">
        <v>74</v>
      </c>
      <c r="W85" s="399">
        <v>13007</v>
      </c>
      <c r="X85" s="417">
        <v>1978.176840697276</v>
      </c>
      <c r="Y85" s="404">
        <v>835.6842838942282</v>
      </c>
      <c r="Z85" s="413">
        <v>2813.8611245915044</v>
      </c>
      <c r="AA85" s="419">
        <v>-53.193511186284312</v>
      </c>
      <c r="AB85" s="415">
        <v>704.91297799504684</v>
      </c>
      <c r="AC85" s="407">
        <v>3465.5805914002672</v>
      </c>
    </row>
    <row r="86" spans="1:29" ht="18.75">
      <c r="A86" s="397">
        <v>233</v>
      </c>
      <c r="B86" s="398" t="s">
        <v>75</v>
      </c>
      <c r="C86" s="399">
        <v>15312</v>
      </c>
      <c r="D86" s="400">
        <v>449.70970480668757</v>
      </c>
      <c r="E86" s="401">
        <v>235.4791013584117</v>
      </c>
      <c r="F86" s="416">
        <v>162.88989028213166</v>
      </c>
      <c r="G86" s="403">
        <v>51.340713166144198</v>
      </c>
      <c r="H86" s="404">
        <v>476.19455329153607</v>
      </c>
      <c r="I86" s="405">
        <v>925.90425809822364</v>
      </c>
      <c r="J86" s="406">
        <v>-22.781021421107628</v>
      </c>
      <c r="K86" s="399">
        <v>222.24894275325505</v>
      </c>
      <c r="L86" s="407">
        <v>1118.0133228840125</v>
      </c>
      <c r="M86" s="408">
        <v>14</v>
      </c>
      <c r="N86" s="409">
        <f t="shared" si="9"/>
        <v>-2539.2182147121557</v>
      </c>
      <c r="O86" s="410">
        <f t="shared" si="10"/>
        <v>-0.6943006447935034</v>
      </c>
      <c r="P86" s="239"/>
      <c r="Q86" s="411">
        <f t="shared" si="11"/>
        <v>-0.69147257115421001</v>
      </c>
      <c r="R86" s="411">
        <f t="shared" si="12"/>
        <v>-0.68434215644958829</v>
      </c>
      <c r="S86" s="84"/>
      <c r="T86" s="44"/>
      <c r="U86" s="412">
        <v>233</v>
      </c>
      <c r="V86" s="398" t="s">
        <v>75</v>
      </c>
      <c r="W86" s="399">
        <v>15514</v>
      </c>
      <c r="X86" s="417">
        <v>2145.9667138182031</v>
      </c>
      <c r="Y86" s="404">
        <v>855.07686134157586</v>
      </c>
      <c r="Z86" s="413">
        <v>3001.0435751597788</v>
      </c>
      <c r="AA86" s="418">
        <v>-47.893837823900995</v>
      </c>
      <c r="AB86" s="415">
        <v>704.08180026029061</v>
      </c>
      <c r="AC86" s="407">
        <v>3657.2315375961684</v>
      </c>
    </row>
    <row r="87" spans="1:29" ht="18.75">
      <c r="A87" s="397">
        <v>235</v>
      </c>
      <c r="B87" s="398" t="s">
        <v>292</v>
      </c>
      <c r="C87" s="399">
        <v>10396</v>
      </c>
      <c r="D87" s="400">
        <v>1541.0000961908427</v>
      </c>
      <c r="E87" s="401">
        <v>689.58955367449016</v>
      </c>
      <c r="F87" s="416">
        <v>708.27173913043475</v>
      </c>
      <c r="G87" s="403">
        <v>143.13880338591767</v>
      </c>
      <c r="H87" s="404">
        <v>-155.18055021161985</v>
      </c>
      <c r="I87" s="405">
        <v>1385.8195459792228</v>
      </c>
      <c r="J87" s="406">
        <v>287.27981916121587</v>
      </c>
      <c r="K87" s="399">
        <v>63.698137836558523</v>
      </c>
      <c r="L87" s="407">
        <v>1734.8640823393614</v>
      </c>
      <c r="M87" s="408">
        <v>1</v>
      </c>
      <c r="N87" s="409">
        <f t="shared" si="9"/>
        <v>1349.089252731806</v>
      </c>
      <c r="O87" s="410">
        <f t="shared" si="10"/>
        <v>3.4970898803953068</v>
      </c>
      <c r="P87" s="239"/>
      <c r="Q87" s="411">
        <f t="shared" si="11"/>
        <v>-17.746929501319372</v>
      </c>
      <c r="R87" s="411">
        <f t="shared" si="12"/>
        <v>-0.67779282931511597</v>
      </c>
      <c r="S87" s="84"/>
      <c r="T87" s="44"/>
      <c r="U87" s="412">
        <v>235</v>
      </c>
      <c r="V87" s="398" t="s">
        <v>427</v>
      </c>
      <c r="W87" s="399">
        <v>10178</v>
      </c>
      <c r="X87" s="417">
        <v>1292.6894051603881</v>
      </c>
      <c r="Y87" s="404">
        <v>-1375.440069744606</v>
      </c>
      <c r="Z87" s="413">
        <v>-82.750664584217887</v>
      </c>
      <c r="AA87" s="419">
        <v>270.83238357241106</v>
      </c>
      <c r="AB87" s="415">
        <v>197.6931106193623</v>
      </c>
      <c r="AC87" s="407">
        <v>385.77482960755549</v>
      </c>
    </row>
    <row r="88" spans="1:29" ht="18.75">
      <c r="A88" s="397">
        <v>236</v>
      </c>
      <c r="B88" s="398" t="s">
        <v>293</v>
      </c>
      <c r="C88" s="399">
        <v>4196</v>
      </c>
      <c r="D88" s="400">
        <v>367.07816968541471</v>
      </c>
      <c r="E88" s="401">
        <v>493.10081029551952</v>
      </c>
      <c r="F88" s="416">
        <v>-25.006911344137272</v>
      </c>
      <c r="G88" s="403">
        <v>-101.01572926596759</v>
      </c>
      <c r="H88" s="404">
        <v>544.16587225929459</v>
      </c>
      <c r="I88" s="405">
        <v>911.24404194470924</v>
      </c>
      <c r="J88" s="406">
        <v>182.02573879885605</v>
      </c>
      <c r="K88" s="399">
        <v>213.65340342772814</v>
      </c>
      <c r="L88" s="407">
        <v>1295.4876072449952</v>
      </c>
      <c r="M88" s="408">
        <v>16</v>
      </c>
      <c r="N88" s="409">
        <f t="shared" si="9"/>
        <v>-2066.7262319971578</v>
      </c>
      <c r="O88" s="410">
        <f t="shared" si="10"/>
        <v>-0.61469208408915488</v>
      </c>
      <c r="P88" s="239"/>
      <c r="Q88" s="411">
        <f t="shared" si="11"/>
        <v>-0.63614557454474085</v>
      </c>
      <c r="R88" s="411">
        <f t="shared" si="12"/>
        <v>-0.67897705096275296</v>
      </c>
      <c r="S88" s="84"/>
      <c r="T88" s="44"/>
      <c r="U88" s="412">
        <v>236</v>
      </c>
      <c r="V88" s="398" t="s">
        <v>428</v>
      </c>
      <c r="W88" s="399">
        <v>4228</v>
      </c>
      <c r="X88" s="417">
        <v>1595.8815785962406</v>
      </c>
      <c r="Y88" s="404">
        <v>908.53771163102385</v>
      </c>
      <c r="Z88" s="413">
        <v>2504.4192902272644</v>
      </c>
      <c r="AA88" s="418">
        <v>192.25520340586567</v>
      </c>
      <c r="AB88" s="415">
        <v>665.53934560902303</v>
      </c>
      <c r="AC88" s="407">
        <v>3362.213839242153</v>
      </c>
    </row>
    <row r="89" spans="1:29" ht="18.75">
      <c r="A89" s="397">
        <v>239</v>
      </c>
      <c r="B89" s="398" t="s">
        <v>76</v>
      </c>
      <c r="C89" s="399">
        <v>2095</v>
      </c>
      <c r="D89" s="400">
        <v>137.54463007159904</v>
      </c>
      <c r="E89" s="401">
        <v>181.45346062052505</v>
      </c>
      <c r="F89" s="416">
        <v>93.316945107398567</v>
      </c>
      <c r="G89" s="403">
        <v>-137.22577565632457</v>
      </c>
      <c r="H89" s="404">
        <v>189.81050119331744</v>
      </c>
      <c r="I89" s="405">
        <v>327.35560859188541</v>
      </c>
      <c r="J89" s="406">
        <v>-252.95608591885443</v>
      </c>
      <c r="K89" s="399">
        <v>221.73922313546271</v>
      </c>
      <c r="L89" s="407">
        <v>293.69403341288785</v>
      </c>
      <c r="M89" s="408">
        <v>11</v>
      </c>
      <c r="N89" s="409">
        <f t="shared" si="9"/>
        <v>-3683.5594822786743</v>
      </c>
      <c r="O89" s="410">
        <f t="shared" si="10"/>
        <v>-0.92615657205300861</v>
      </c>
      <c r="P89" s="239"/>
      <c r="Q89" s="411">
        <f t="shared" si="11"/>
        <v>-0.90622998391804477</v>
      </c>
      <c r="R89" s="411">
        <f t="shared" si="12"/>
        <v>-0.68472450959987008</v>
      </c>
      <c r="S89" s="84"/>
      <c r="T89" s="44"/>
      <c r="U89" s="412">
        <v>239</v>
      </c>
      <c r="V89" s="398" t="s">
        <v>76</v>
      </c>
      <c r="W89" s="399">
        <v>2155</v>
      </c>
      <c r="X89" s="417">
        <v>2801.9054742565613</v>
      </c>
      <c r="Y89" s="404">
        <v>689.14232833500398</v>
      </c>
      <c r="Z89" s="413">
        <v>3491.047802591565</v>
      </c>
      <c r="AA89" s="419">
        <v>-217.11322505800464</v>
      </c>
      <c r="AB89" s="415">
        <v>703.31893815800197</v>
      </c>
      <c r="AC89" s="407">
        <v>3977.2535156915624</v>
      </c>
    </row>
    <row r="90" spans="1:29" ht="18.75">
      <c r="A90" s="397">
        <v>240</v>
      </c>
      <c r="B90" s="398" t="s">
        <v>77</v>
      </c>
      <c r="C90" s="399">
        <v>19982</v>
      </c>
      <c r="D90" s="400">
        <v>-374.55554999499549</v>
      </c>
      <c r="E90" s="401">
        <v>118.12501251126014</v>
      </c>
      <c r="F90" s="416">
        <v>-305.69302372134922</v>
      </c>
      <c r="G90" s="403">
        <v>-186.98753878490641</v>
      </c>
      <c r="H90" s="404">
        <v>209.18411570413372</v>
      </c>
      <c r="I90" s="405">
        <v>-165.37143429086177</v>
      </c>
      <c r="J90" s="406">
        <v>28.750375337804023</v>
      </c>
      <c r="K90" s="399">
        <v>159.90319853825699</v>
      </c>
      <c r="L90" s="407">
        <v>25.976428785907316</v>
      </c>
      <c r="M90" s="408">
        <v>19</v>
      </c>
      <c r="N90" s="409">
        <f t="shared" si="9"/>
        <v>-2696.1080387016018</v>
      </c>
      <c r="O90" s="410">
        <f t="shared" si="10"/>
        <v>-0.9904571555011723</v>
      </c>
      <c r="P90" s="239"/>
      <c r="Q90" s="411">
        <f t="shared" si="11"/>
        <v>-1.0768961263090182</v>
      </c>
      <c r="R90" s="411">
        <f t="shared" si="12"/>
        <v>-0.68882446417872412</v>
      </c>
      <c r="S90" s="84"/>
      <c r="T90" s="44"/>
      <c r="U90" s="412">
        <v>240</v>
      </c>
      <c r="V90" s="398" t="s">
        <v>77</v>
      </c>
      <c r="W90" s="399">
        <v>20437</v>
      </c>
      <c r="X90" s="417">
        <v>1875.4677803492311</v>
      </c>
      <c r="Y90" s="404">
        <v>275.11433904509164</v>
      </c>
      <c r="Z90" s="413">
        <v>2150.5821193943229</v>
      </c>
      <c r="AA90" s="418">
        <v>57.634192885452855</v>
      </c>
      <c r="AB90" s="415">
        <v>513.86815520773337</v>
      </c>
      <c r="AC90" s="407">
        <v>2722.0844674875093</v>
      </c>
    </row>
    <row r="91" spans="1:29" ht="18.75">
      <c r="A91" s="397">
        <v>241</v>
      </c>
      <c r="B91" s="398" t="s">
        <v>78</v>
      </c>
      <c r="C91" s="399">
        <v>7904</v>
      </c>
      <c r="D91" s="400">
        <v>75.063006072874501</v>
      </c>
      <c r="E91" s="401">
        <v>334.01872469635629</v>
      </c>
      <c r="F91" s="416">
        <v>-152.02378542510121</v>
      </c>
      <c r="G91" s="403">
        <v>-106.93193319838056</v>
      </c>
      <c r="H91" s="404">
        <v>212.24886133603238</v>
      </c>
      <c r="I91" s="405">
        <v>287.31186740890689</v>
      </c>
      <c r="J91" s="406">
        <v>-50.800733805668017</v>
      </c>
      <c r="K91" s="399">
        <v>145.45398142879353</v>
      </c>
      <c r="L91" s="407">
        <v>385.41940789473682</v>
      </c>
      <c r="M91" s="408">
        <v>19</v>
      </c>
      <c r="N91" s="409">
        <f t="shared" si="9"/>
        <v>-1637.1187904639478</v>
      </c>
      <c r="O91" s="410">
        <f t="shared" si="10"/>
        <v>-0.80943776082572405</v>
      </c>
      <c r="P91" s="239"/>
      <c r="Q91" s="411">
        <f t="shared" si="11"/>
        <v>-0.8190671021271918</v>
      </c>
      <c r="R91" s="411">
        <f t="shared" si="12"/>
        <v>-0.69929529046240591</v>
      </c>
      <c r="S91" s="84"/>
      <c r="T91" s="44"/>
      <c r="U91" s="412">
        <v>241</v>
      </c>
      <c r="V91" s="398" t="s">
        <v>78</v>
      </c>
      <c r="W91" s="399">
        <v>7984</v>
      </c>
      <c r="X91" s="417">
        <v>1455.1375837420842</v>
      </c>
      <c r="Y91" s="404">
        <v>132.80949933001008</v>
      </c>
      <c r="Z91" s="413">
        <v>1587.9470830720941</v>
      </c>
      <c r="AA91" s="419">
        <v>-49.11923847695391</v>
      </c>
      <c r="AB91" s="415">
        <v>483.71035376354445</v>
      </c>
      <c r="AC91" s="407">
        <v>2022.5381983586847</v>
      </c>
    </row>
    <row r="92" spans="1:29" ht="18.75">
      <c r="A92" s="397">
        <v>244</v>
      </c>
      <c r="B92" s="398" t="s">
        <v>79</v>
      </c>
      <c r="C92" s="399">
        <v>19116</v>
      </c>
      <c r="D92" s="400">
        <v>780.12314291692826</v>
      </c>
      <c r="E92" s="401">
        <v>906.55853735091023</v>
      </c>
      <c r="F92" s="416">
        <v>-44.150345260514754</v>
      </c>
      <c r="G92" s="403">
        <v>-82.285049173467257</v>
      </c>
      <c r="H92" s="404">
        <v>222.07088302992258</v>
      </c>
      <c r="I92" s="405">
        <v>1002.1940259468508</v>
      </c>
      <c r="J92" s="406">
        <v>7.9486817325800381</v>
      </c>
      <c r="K92" s="399">
        <v>109.75024384750418</v>
      </c>
      <c r="L92" s="407">
        <v>1122.2735928018415</v>
      </c>
      <c r="M92" s="408">
        <v>17</v>
      </c>
      <c r="N92" s="409">
        <f t="shared" si="9"/>
        <v>-672.89112185726322</v>
      </c>
      <c r="O92" s="410">
        <f t="shared" si="10"/>
        <v>-0.37483530974206053</v>
      </c>
      <c r="P92" s="239"/>
      <c r="Q92" s="411">
        <f t="shared" si="11"/>
        <v>-0.29605621493435419</v>
      </c>
      <c r="R92" s="411">
        <f t="shared" si="12"/>
        <v>-0.70265170193369475</v>
      </c>
      <c r="S92" s="84"/>
      <c r="T92" s="44"/>
      <c r="U92" s="412">
        <v>244</v>
      </c>
      <c r="V92" s="398" t="s">
        <v>79</v>
      </c>
      <c r="W92" s="399">
        <v>18796</v>
      </c>
      <c r="X92" s="417">
        <v>1257.000671430824</v>
      </c>
      <c r="Y92" s="404">
        <v>166.68407046002449</v>
      </c>
      <c r="Z92" s="413">
        <v>1423.6847418908485</v>
      </c>
      <c r="AA92" s="418">
        <v>2.3833794424345607</v>
      </c>
      <c r="AB92" s="415">
        <v>369.09659332582135</v>
      </c>
      <c r="AC92" s="407">
        <v>1795.1647146591047</v>
      </c>
    </row>
    <row r="93" spans="1:29" ht="18.75">
      <c r="A93" s="397">
        <v>245</v>
      </c>
      <c r="B93" s="398" t="s">
        <v>294</v>
      </c>
      <c r="C93" s="399">
        <v>37232</v>
      </c>
      <c r="D93" s="400">
        <v>401.11909110442627</v>
      </c>
      <c r="E93" s="401">
        <v>419.97263107004727</v>
      </c>
      <c r="F93" s="416">
        <v>-30.205548990116029</v>
      </c>
      <c r="G93" s="403">
        <v>11.352009024495057</v>
      </c>
      <c r="H93" s="404">
        <v>49.699237215298666</v>
      </c>
      <c r="I93" s="405">
        <v>450.81835517834122</v>
      </c>
      <c r="J93" s="406">
        <v>-99.743634507950148</v>
      </c>
      <c r="K93" s="399">
        <v>129.85887189979977</v>
      </c>
      <c r="L93" s="407">
        <v>482.22953373442198</v>
      </c>
      <c r="M93" s="408">
        <v>1</v>
      </c>
      <c r="N93" s="409">
        <f t="shared" si="9"/>
        <v>-623.16403427082082</v>
      </c>
      <c r="O93" s="410">
        <f t="shared" si="10"/>
        <v>-0.56374856187680045</v>
      </c>
      <c r="P93" s="239"/>
      <c r="Q93" s="411">
        <f t="shared" si="11"/>
        <v>-0.4357769027438434</v>
      </c>
      <c r="R93" s="411">
        <f t="shared" si="12"/>
        <v>-0.68389723602506347</v>
      </c>
      <c r="S93" s="84"/>
      <c r="T93" s="44"/>
      <c r="U93" s="412">
        <v>245</v>
      </c>
      <c r="V93" s="398" t="s">
        <v>429</v>
      </c>
      <c r="W93" s="399">
        <v>37105</v>
      </c>
      <c r="X93" s="417">
        <v>880.12303828380846</v>
      </c>
      <c r="Y93" s="404">
        <v>-81.115770820473543</v>
      </c>
      <c r="Z93" s="413">
        <v>799.00726746333498</v>
      </c>
      <c r="AA93" s="419">
        <v>-104.42589947446436</v>
      </c>
      <c r="AB93" s="415">
        <v>410.81220001637229</v>
      </c>
      <c r="AC93" s="407">
        <v>1105.3935680052427</v>
      </c>
    </row>
    <row r="94" spans="1:29" ht="18.75">
      <c r="A94" s="397">
        <v>249</v>
      </c>
      <c r="B94" s="398" t="s">
        <v>295</v>
      </c>
      <c r="C94" s="399">
        <v>9443</v>
      </c>
      <c r="D94" s="400">
        <v>234.27946627131209</v>
      </c>
      <c r="E94" s="401">
        <v>103.88891242189982</v>
      </c>
      <c r="F94" s="416">
        <v>37.800169437678704</v>
      </c>
      <c r="G94" s="403">
        <v>92.590384411733552</v>
      </c>
      <c r="H94" s="404">
        <v>304.04998411521763</v>
      </c>
      <c r="I94" s="405">
        <v>538.32934448798051</v>
      </c>
      <c r="J94" s="406">
        <v>-3.9088213491475168</v>
      </c>
      <c r="K94" s="399">
        <v>178.94795250040619</v>
      </c>
      <c r="L94" s="407">
        <v>714.41003918246315</v>
      </c>
      <c r="M94" s="408">
        <v>13</v>
      </c>
      <c r="N94" s="409">
        <f t="shared" si="9"/>
        <v>-2548.7065708532759</v>
      </c>
      <c r="O94" s="410">
        <f t="shared" si="10"/>
        <v>-0.7810651213060269</v>
      </c>
      <c r="P94" s="239"/>
      <c r="Q94" s="411">
        <f t="shared" si="11"/>
        <v>-0.79963850930649705</v>
      </c>
      <c r="R94" s="411">
        <f t="shared" si="12"/>
        <v>-0.69536683839726865</v>
      </c>
      <c r="S94" s="84"/>
      <c r="T94" s="44"/>
      <c r="U94" s="412">
        <v>249</v>
      </c>
      <c r="V94" s="398" t="s">
        <v>430</v>
      </c>
      <c r="W94" s="399">
        <v>9486</v>
      </c>
      <c r="X94" s="417">
        <v>2065.0661169972163</v>
      </c>
      <c r="Y94" s="404">
        <v>621.72435668454375</v>
      </c>
      <c r="Z94" s="413">
        <v>2686.79047368176</v>
      </c>
      <c r="AA94" s="418">
        <v>-11.094982078853047</v>
      </c>
      <c r="AB94" s="415">
        <v>587.42111843283237</v>
      </c>
      <c r="AC94" s="407">
        <v>3263.1166100357391</v>
      </c>
    </row>
    <row r="95" spans="1:29" ht="18.75">
      <c r="A95" s="397">
        <v>250</v>
      </c>
      <c r="B95" s="398" t="s">
        <v>80</v>
      </c>
      <c r="C95" s="399">
        <v>1808</v>
      </c>
      <c r="D95" s="400">
        <v>263.25829646017701</v>
      </c>
      <c r="E95" s="401">
        <v>113.97621681415929</v>
      </c>
      <c r="F95" s="416">
        <v>109.46957964601769</v>
      </c>
      <c r="G95" s="403">
        <v>39.8125</v>
      </c>
      <c r="H95" s="404">
        <v>384.7228982300885</v>
      </c>
      <c r="I95" s="405">
        <v>647.98119469026551</v>
      </c>
      <c r="J95" s="406">
        <v>-205.37776548672565</v>
      </c>
      <c r="K95" s="399">
        <v>245.32952774938946</v>
      </c>
      <c r="L95" s="407">
        <v>689.0409292035398</v>
      </c>
      <c r="M95" s="408">
        <v>6</v>
      </c>
      <c r="N95" s="409">
        <f t="shared" si="9"/>
        <v>-3295.115481099825</v>
      </c>
      <c r="O95" s="410">
        <f t="shared" si="10"/>
        <v>-0.82705474930110134</v>
      </c>
      <c r="P95" s="239"/>
      <c r="Q95" s="411">
        <f t="shared" si="11"/>
        <v>-0.80868469098568363</v>
      </c>
      <c r="R95" s="411">
        <f t="shared" si="12"/>
        <v>-0.69441521775345627</v>
      </c>
      <c r="S95" s="84"/>
      <c r="T95" s="44"/>
      <c r="U95" s="412">
        <v>250</v>
      </c>
      <c r="V95" s="398" t="s">
        <v>80</v>
      </c>
      <c r="W95" s="399">
        <v>1822</v>
      </c>
      <c r="X95" s="417">
        <v>2389.396900360669</v>
      </c>
      <c r="Y95" s="404">
        <v>997.58346220810131</v>
      </c>
      <c r="Z95" s="413">
        <v>3386.9803625687705</v>
      </c>
      <c r="AA95" s="419">
        <v>-205.64379802414928</v>
      </c>
      <c r="AB95" s="415">
        <v>802.81984575874344</v>
      </c>
      <c r="AC95" s="407">
        <v>3984.1564103033647</v>
      </c>
    </row>
    <row r="96" spans="1:29" ht="18.75">
      <c r="A96" s="397">
        <v>256</v>
      </c>
      <c r="B96" s="398" t="s">
        <v>81</v>
      </c>
      <c r="C96" s="399">
        <v>1581</v>
      </c>
      <c r="D96" s="400">
        <v>499.81151170145478</v>
      </c>
      <c r="E96" s="401">
        <v>914.77735610373179</v>
      </c>
      <c r="F96" s="416">
        <v>-169.31752055660974</v>
      </c>
      <c r="G96" s="403">
        <v>-245.64832384566731</v>
      </c>
      <c r="H96" s="404">
        <v>447.18975332068311</v>
      </c>
      <c r="I96" s="405">
        <v>947.00126502213789</v>
      </c>
      <c r="J96" s="406">
        <v>116.68374446552815</v>
      </c>
      <c r="K96" s="399">
        <v>216.36870040123119</v>
      </c>
      <c r="L96" s="407">
        <v>1273.3345983554711</v>
      </c>
      <c r="M96" s="408">
        <v>13</v>
      </c>
      <c r="N96" s="409">
        <f t="shared" si="9"/>
        <v>-3618.6400317209673</v>
      </c>
      <c r="O96" s="410">
        <f t="shared" si="10"/>
        <v>-0.73970948448365625</v>
      </c>
      <c r="P96" s="239"/>
      <c r="Q96" s="411">
        <f t="shared" si="11"/>
        <v>-0.76613529216750353</v>
      </c>
      <c r="R96" s="411">
        <f t="shared" si="12"/>
        <v>-0.68275615297712056</v>
      </c>
      <c r="S96" s="84"/>
      <c r="T96" s="44"/>
      <c r="U96" s="412">
        <v>256</v>
      </c>
      <c r="V96" s="398" t="s">
        <v>81</v>
      </c>
      <c r="W96" s="399">
        <v>1597</v>
      </c>
      <c r="X96" s="417">
        <v>3007.1534563049886</v>
      </c>
      <c r="Y96" s="404">
        <v>1042.2017191685984</v>
      </c>
      <c r="Z96" s="413">
        <v>4049.3551754735868</v>
      </c>
      <c r="AA96" s="418">
        <v>160.5929868503444</v>
      </c>
      <c r="AB96" s="415">
        <v>682.02646775250719</v>
      </c>
      <c r="AC96" s="407">
        <v>4891.9746300764382</v>
      </c>
    </row>
    <row r="97" spans="1:29" ht="18.75">
      <c r="A97" s="397">
        <v>257</v>
      </c>
      <c r="B97" s="398" t="s">
        <v>296</v>
      </c>
      <c r="C97" s="399">
        <v>40433</v>
      </c>
      <c r="D97" s="400">
        <v>874.5058986471447</v>
      </c>
      <c r="E97" s="401">
        <v>671.5869957707813</v>
      </c>
      <c r="F97" s="416">
        <v>116.68439146241931</v>
      </c>
      <c r="G97" s="403">
        <v>86.234511413944062</v>
      </c>
      <c r="H97" s="404">
        <v>-16.362772982464818</v>
      </c>
      <c r="I97" s="405">
        <v>858.14312566467981</v>
      </c>
      <c r="J97" s="406">
        <v>-42.448742363910668</v>
      </c>
      <c r="K97" s="399">
        <v>112.67518388997108</v>
      </c>
      <c r="L97" s="407">
        <v>929.34630128855144</v>
      </c>
      <c r="M97" s="408">
        <v>1</v>
      </c>
      <c r="N97" s="409">
        <f t="shared" si="9"/>
        <v>39.404812837206691</v>
      </c>
      <c r="O97" s="410">
        <f t="shared" si="10"/>
        <v>4.4277981584809604E-2</v>
      </c>
      <c r="P97" s="239"/>
      <c r="Q97" s="411">
        <f t="shared" si="11"/>
        <v>0.44614029747072093</v>
      </c>
      <c r="R97" s="411">
        <f t="shared" si="12"/>
        <v>-0.68579024219743823</v>
      </c>
      <c r="S97" s="84"/>
      <c r="T97" s="44"/>
      <c r="U97" s="412">
        <v>257</v>
      </c>
      <c r="V97" s="398" t="s">
        <v>431</v>
      </c>
      <c r="W97" s="399">
        <v>40082</v>
      </c>
      <c r="X97" s="417">
        <v>871.91804851565769</v>
      </c>
      <c r="Y97" s="404">
        <v>-278.51564684995481</v>
      </c>
      <c r="Z97" s="413">
        <v>593.40240166570288</v>
      </c>
      <c r="AA97" s="419">
        <v>-62.059527967666284</v>
      </c>
      <c r="AB97" s="415">
        <v>358.59861475330814</v>
      </c>
      <c r="AC97" s="407">
        <v>889.94148845134475</v>
      </c>
    </row>
    <row r="98" spans="1:29" ht="18.75">
      <c r="A98" s="397">
        <v>260</v>
      </c>
      <c r="B98" s="398" t="s">
        <v>297</v>
      </c>
      <c r="C98" s="399">
        <v>9877</v>
      </c>
      <c r="D98" s="400">
        <v>855.04333299584891</v>
      </c>
      <c r="E98" s="401">
        <v>132.08939961526778</v>
      </c>
      <c r="F98" s="416">
        <v>436.34514528703045</v>
      </c>
      <c r="G98" s="403">
        <v>286.60878809355069</v>
      </c>
      <c r="H98" s="404">
        <v>510.49346967702746</v>
      </c>
      <c r="I98" s="405">
        <v>1365.5367014275589</v>
      </c>
      <c r="J98" s="406">
        <v>-93.573655968411458</v>
      </c>
      <c r="K98" s="399">
        <v>214.05905165833695</v>
      </c>
      <c r="L98" s="407">
        <v>1483.9224460868684</v>
      </c>
      <c r="M98" s="408">
        <v>12</v>
      </c>
      <c r="N98" s="409">
        <f t="shared" si="9"/>
        <v>-2940.4196715985454</v>
      </c>
      <c r="O98" s="410">
        <f t="shared" si="10"/>
        <v>-0.66460042948415132</v>
      </c>
      <c r="P98" s="239"/>
      <c r="Q98" s="411">
        <f t="shared" si="11"/>
        <v>-0.64327895536239021</v>
      </c>
      <c r="R98" s="411">
        <f t="shared" si="12"/>
        <v>-0.69435996991284465</v>
      </c>
      <c r="S98" s="84"/>
      <c r="T98" s="44"/>
      <c r="U98" s="412">
        <v>260</v>
      </c>
      <c r="V98" s="398" t="s">
        <v>432</v>
      </c>
      <c r="W98" s="399">
        <v>9933</v>
      </c>
      <c r="X98" s="417">
        <v>2836.6093868840885</v>
      </c>
      <c r="Y98" s="404">
        <v>991.41456055303922</v>
      </c>
      <c r="Z98" s="413">
        <v>3828.0239474371278</v>
      </c>
      <c r="AA98" s="418">
        <v>-104.04510218463707</v>
      </c>
      <c r="AB98" s="415">
        <v>700.36327243292249</v>
      </c>
      <c r="AC98" s="407">
        <v>4424.3421176854135</v>
      </c>
    </row>
    <row r="99" spans="1:29" ht="18.75">
      <c r="A99" s="397">
        <v>261</v>
      </c>
      <c r="B99" s="398" t="s">
        <v>82</v>
      </c>
      <c r="C99" s="399">
        <v>6523</v>
      </c>
      <c r="D99" s="400">
        <v>1421.208033113598</v>
      </c>
      <c r="E99" s="401">
        <v>1303.2379273340487</v>
      </c>
      <c r="F99" s="416">
        <v>-73.058715315039095</v>
      </c>
      <c r="G99" s="403">
        <v>191.02882109458838</v>
      </c>
      <c r="H99" s="404">
        <v>-21.302774796872605</v>
      </c>
      <c r="I99" s="405">
        <v>1399.9052583167254</v>
      </c>
      <c r="J99" s="406">
        <v>45.919515560325003</v>
      </c>
      <c r="K99" s="399">
        <v>188.17194999718257</v>
      </c>
      <c r="L99" s="407">
        <v>1640.0952015943585</v>
      </c>
      <c r="M99" s="408">
        <v>19</v>
      </c>
      <c r="N99" s="409">
        <f t="shared" si="9"/>
        <v>-2358.2258541767369</v>
      </c>
      <c r="O99" s="410">
        <f t="shared" si="10"/>
        <v>-0.58980402556040901</v>
      </c>
      <c r="P99" s="239"/>
      <c r="Q99" s="411">
        <f t="shared" si="11"/>
        <v>-0.5783243495994902</v>
      </c>
      <c r="R99" s="411">
        <f t="shared" si="12"/>
        <v>-0.70477435169779079</v>
      </c>
      <c r="S99" s="84"/>
      <c r="T99" s="44"/>
      <c r="U99" s="412">
        <v>261</v>
      </c>
      <c r="V99" s="398" t="s">
        <v>82</v>
      </c>
      <c r="W99" s="399">
        <v>6436</v>
      </c>
      <c r="X99" s="417">
        <v>3037.591331445502</v>
      </c>
      <c r="Y99" s="404">
        <v>282.2713568247072</v>
      </c>
      <c r="Z99" s="413">
        <v>3319.8626882702092</v>
      </c>
      <c r="AA99" s="419">
        <v>41.074891236793036</v>
      </c>
      <c r="AB99" s="415">
        <v>637.38347626409279</v>
      </c>
      <c r="AC99" s="407">
        <v>3998.3210557710954</v>
      </c>
    </row>
    <row r="100" spans="1:29" ht="18.75">
      <c r="A100" s="397">
        <v>263</v>
      </c>
      <c r="B100" s="398" t="s">
        <v>83</v>
      </c>
      <c r="C100" s="399">
        <v>7759</v>
      </c>
      <c r="D100" s="400">
        <v>521.48189199639125</v>
      </c>
      <c r="E100" s="401">
        <v>271.21407397860548</v>
      </c>
      <c r="F100" s="416">
        <v>157.79301456373244</v>
      </c>
      <c r="G100" s="403">
        <v>92.474803454053358</v>
      </c>
      <c r="H100" s="404">
        <v>551.10246165743013</v>
      </c>
      <c r="I100" s="405">
        <v>1072.5844825364093</v>
      </c>
      <c r="J100" s="406">
        <v>-49.42544142286377</v>
      </c>
      <c r="K100" s="399">
        <v>233.64182002351271</v>
      </c>
      <c r="L100" s="407">
        <v>1242.5861580100529</v>
      </c>
      <c r="M100" s="408">
        <v>11</v>
      </c>
      <c r="N100" s="409">
        <f t="shared" si="9"/>
        <v>-3128.1022929536239</v>
      </c>
      <c r="O100" s="410">
        <f t="shared" si="10"/>
        <v>-0.7157001300936745</v>
      </c>
      <c r="P100" s="239"/>
      <c r="Q100" s="411">
        <f t="shared" si="11"/>
        <v>-0.70930771773461354</v>
      </c>
      <c r="R100" s="411">
        <f t="shared" si="12"/>
        <v>-0.67756721112558349</v>
      </c>
      <c r="S100" s="84"/>
      <c r="T100" s="44"/>
      <c r="U100" s="412">
        <v>263</v>
      </c>
      <c r="V100" s="398" t="s">
        <v>83</v>
      </c>
      <c r="W100" s="399">
        <v>7854</v>
      </c>
      <c r="X100" s="417">
        <v>2629.0803230668685</v>
      </c>
      <c r="Y100" s="404">
        <v>1060.678738225296</v>
      </c>
      <c r="Z100" s="413">
        <v>3689.7590612921645</v>
      </c>
      <c r="AA100" s="418">
        <v>-43.692386045327218</v>
      </c>
      <c r="AB100" s="415">
        <v>724.62177571684003</v>
      </c>
      <c r="AC100" s="407">
        <v>4370.6884509636766</v>
      </c>
    </row>
    <row r="101" spans="1:29" ht="18.75">
      <c r="A101" s="397">
        <v>265</v>
      </c>
      <c r="B101" s="398" t="s">
        <v>84</v>
      </c>
      <c r="C101" s="399">
        <v>1088</v>
      </c>
      <c r="D101" s="400">
        <v>1340.9650735294117</v>
      </c>
      <c r="E101" s="401">
        <v>766.49264705882354</v>
      </c>
      <c r="F101" s="416">
        <v>388.78125</v>
      </c>
      <c r="G101" s="403">
        <v>185.69117647058823</v>
      </c>
      <c r="H101" s="404">
        <v>135.7922794117647</v>
      </c>
      <c r="I101" s="405">
        <v>1476.7573529411766</v>
      </c>
      <c r="J101" s="406">
        <v>-272.6516544117647</v>
      </c>
      <c r="K101" s="399">
        <v>226.50057285846762</v>
      </c>
      <c r="L101" s="407">
        <v>1433.5422794117646</v>
      </c>
      <c r="M101" s="408">
        <v>13</v>
      </c>
      <c r="N101" s="409">
        <f t="shared" si="9"/>
        <v>-3469.855674266817</v>
      </c>
      <c r="O101" s="410">
        <f t="shared" si="10"/>
        <v>-0.7076430889448192</v>
      </c>
      <c r="P101" s="239"/>
      <c r="Q101" s="411">
        <f t="shared" si="11"/>
        <v>-0.66637233980743282</v>
      </c>
      <c r="R101" s="411">
        <f t="shared" si="12"/>
        <v>-0.69416192400029808</v>
      </c>
      <c r="S101" s="84"/>
      <c r="T101" s="44"/>
      <c r="U101" s="412">
        <v>265</v>
      </c>
      <c r="V101" s="398" t="s">
        <v>84</v>
      </c>
      <c r="W101" s="399">
        <v>1107</v>
      </c>
      <c r="X101" s="417">
        <v>3653.5637977023871</v>
      </c>
      <c r="Y101" s="404">
        <v>772.79986797450624</v>
      </c>
      <c r="Z101" s="413">
        <v>4426.363665676894</v>
      </c>
      <c r="AA101" s="419">
        <v>-263.55555555555554</v>
      </c>
      <c r="AB101" s="415">
        <v>740.58984355724374</v>
      </c>
      <c r="AC101" s="407">
        <v>4903.3979536785819</v>
      </c>
    </row>
    <row r="102" spans="1:29" ht="18.75">
      <c r="A102" s="397">
        <v>271</v>
      </c>
      <c r="B102" s="398" t="s">
        <v>298</v>
      </c>
      <c r="C102" s="399">
        <v>6951</v>
      </c>
      <c r="D102" s="400">
        <v>-28.675730110775429</v>
      </c>
      <c r="E102" s="401">
        <v>45.468853402388149</v>
      </c>
      <c r="F102" s="416">
        <v>-45.668249172780897</v>
      </c>
      <c r="G102" s="403">
        <v>-28.476334340382678</v>
      </c>
      <c r="H102" s="404">
        <v>456.37821896130055</v>
      </c>
      <c r="I102" s="405">
        <v>427.70263271471731</v>
      </c>
      <c r="J102" s="406">
        <v>-41.418500935117251</v>
      </c>
      <c r="K102" s="399">
        <v>205.52281643318571</v>
      </c>
      <c r="L102" s="407">
        <v>587.46554452596752</v>
      </c>
      <c r="M102" s="408">
        <v>4</v>
      </c>
      <c r="N102" s="409">
        <f t="shared" si="9"/>
        <v>-2412.2153053160346</v>
      </c>
      <c r="O102" s="410">
        <f t="shared" si="10"/>
        <v>-0.80415731741698104</v>
      </c>
      <c r="P102" s="239"/>
      <c r="Q102" s="411">
        <f t="shared" si="11"/>
        <v>-0.82170892967924036</v>
      </c>
      <c r="R102" s="411">
        <f t="shared" si="12"/>
        <v>-0.68720159826952742</v>
      </c>
      <c r="S102" s="84"/>
      <c r="T102" s="44"/>
      <c r="U102" s="412">
        <v>271</v>
      </c>
      <c r="V102" s="398" t="s">
        <v>433</v>
      </c>
      <c r="W102" s="399">
        <v>7013</v>
      </c>
      <c r="X102" s="417">
        <v>1655.4836978675216</v>
      </c>
      <c r="Y102" s="404">
        <v>743.41733483841665</v>
      </c>
      <c r="Z102" s="413">
        <v>2398.9010327059382</v>
      </c>
      <c r="AA102" s="418">
        <v>-56.265792100384999</v>
      </c>
      <c r="AB102" s="415">
        <v>657.04560923644863</v>
      </c>
      <c r="AC102" s="407">
        <v>2999.6808498420023</v>
      </c>
    </row>
    <row r="103" spans="1:29" ht="18.75">
      <c r="A103" s="397">
        <v>272</v>
      </c>
      <c r="B103" s="398" t="s">
        <v>299</v>
      </c>
      <c r="C103" s="399">
        <v>47909</v>
      </c>
      <c r="D103" s="400">
        <v>365.50979982884218</v>
      </c>
      <c r="E103" s="401">
        <v>544.93011751445454</v>
      </c>
      <c r="F103" s="416">
        <v>-126.07046692688222</v>
      </c>
      <c r="G103" s="403">
        <v>-53.349850758730092</v>
      </c>
      <c r="H103" s="404">
        <v>180.76956313010081</v>
      </c>
      <c r="I103" s="405">
        <v>546.27936295894301</v>
      </c>
      <c r="J103" s="406">
        <v>-20.226700619925275</v>
      </c>
      <c r="K103" s="399">
        <v>157.68694500822781</v>
      </c>
      <c r="L103" s="407">
        <v>682.26362478866179</v>
      </c>
      <c r="M103" s="408">
        <v>16</v>
      </c>
      <c r="N103" s="409">
        <f t="shared" si="9"/>
        <v>-1603.8543467660234</v>
      </c>
      <c r="O103" s="410">
        <f t="shared" si="10"/>
        <v>-0.70156237198700422</v>
      </c>
      <c r="P103" s="239"/>
      <c r="Q103" s="411">
        <f t="shared" si="11"/>
        <v>-0.69586445292828603</v>
      </c>
      <c r="R103" s="411">
        <f t="shared" si="12"/>
        <v>-0.69057374167766228</v>
      </c>
      <c r="S103" s="84"/>
      <c r="T103" s="44"/>
      <c r="U103" s="412">
        <v>272</v>
      </c>
      <c r="V103" s="398" t="s">
        <v>434</v>
      </c>
      <c r="W103" s="399">
        <v>47772</v>
      </c>
      <c r="X103" s="417">
        <v>1526.845024683689</v>
      </c>
      <c r="Y103" s="404">
        <v>269.32569004743914</v>
      </c>
      <c r="Z103" s="413">
        <v>1796.1707147311281</v>
      </c>
      <c r="AA103" s="419">
        <v>-19.663484886544421</v>
      </c>
      <c r="AB103" s="415">
        <v>509.61074171010097</v>
      </c>
      <c r="AC103" s="407">
        <v>2286.117971554685</v>
      </c>
    </row>
    <row r="104" spans="1:29" ht="18.75">
      <c r="A104" s="397">
        <v>273</v>
      </c>
      <c r="B104" s="398" t="s">
        <v>85</v>
      </c>
      <c r="C104" s="399">
        <v>3989</v>
      </c>
      <c r="D104" s="400">
        <v>1094.5251942842817</v>
      </c>
      <c r="E104" s="401">
        <v>1058.0183003258962</v>
      </c>
      <c r="F104" s="416">
        <v>-204.09350714464779</v>
      </c>
      <c r="G104" s="403">
        <v>240.60040110303333</v>
      </c>
      <c r="H104" s="404">
        <v>83.451992980696915</v>
      </c>
      <c r="I104" s="405">
        <v>1177.9771872649787</v>
      </c>
      <c r="J104" s="406">
        <v>-68.627726247179751</v>
      </c>
      <c r="K104" s="399">
        <v>189.4191627465506</v>
      </c>
      <c r="L104" s="407">
        <v>1303.4133868137378</v>
      </c>
      <c r="M104" s="408">
        <v>19</v>
      </c>
      <c r="N104" s="409">
        <f t="shared" si="9"/>
        <v>-3155.1931468038201</v>
      </c>
      <c r="O104" s="410">
        <f t="shared" si="10"/>
        <v>-0.70766350944267031</v>
      </c>
      <c r="P104" s="239"/>
      <c r="Q104" s="411">
        <f t="shared" si="11"/>
        <v>-0.69458942205705954</v>
      </c>
      <c r="R104" s="411">
        <f t="shared" si="12"/>
        <v>-0.70706260299902546</v>
      </c>
      <c r="S104" s="84"/>
      <c r="T104" s="44"/>
      <c r="U104" s="412">
        <v>273</v>
      </c>
      <c r="V104" s="398" t="s">
        <v>85</v>
      </c>
      <c r="W104" s="399">
        <v>3925</v>
      </c>
      <c r="X104" s="417">
        <v>3107.9253732657639</v>
      </c>
      <c r="Y104" s="404">
        <v>749.10274671329853</v>
      </c>
      <c r="Z104" s="413">
        <v>3857.0281199790629</v>
      </c>
      <c r="AA104" s="418">
        <v>-45.041528662420383</v>
      </c>
      <c r="AB104" s="415">
        <v>646.61994230091568</v>
      </c>
      <c r="AC104" s="407">
        <v>4458.6065336175579</v>
      </c>
    </row>
    <row r="105" spans="1:29" ht="18.75">
      <c r="A105" s="397">
        <v>275</v>
      </c>
      <c r="B105" s="398" t="s">
        <v>86</v>
      </c>
      <c r="C105" s="399">
        <v>2586</v>
      </c>
      <c r="D105" s="400">
        <v>516.3955916473318</v>
      </c>
      <c r="E105" s="401">
        <v>164.85924207269915</v>
      </c>
      <c r="F105" s="416">
        <v>173.31554524361948</v>
      </c>
      <c r="G105" s="403">
        <v>178.22080433101314</v>
      </c>
      <c r="H105" s="404">
        <v>413.15274555297759</v>
      </c>
      <c r="I105" s="405">
        <v>929.54833720030933</v>
      </c>
      <c r="J105" s="406">
        <v>-38.550270688321731</v>
      </c>
      <c r="K105" s="399">
        <v>206.33348897311882</v>
      </c>
      <c r="L105" s="407">
        <v>1104.147331786543</v>
      </c>
      <c r="M105" s="408">
        <v>13</v>
      </c>
      <c r="N105" s="409">
        <f t="shared" si="9"/>
        <v>-2892.6052001298945</v>
      </c>
      <c r="O105" s="410">
        <f t="shared" si="10"/>
        <v>-0.72373887976068763</v>
      </c>
      <c r="P105" s="239"/>
      <c r="Q105" s="411">
        <f t="shared" si="11"/>
        <v>-0.71971513312449964</v>
      </c>
      <c r="R105" s="411">
        <f t="shared" si="12"/>
        <v>-0.70649764121433156</v>
      </c>
      <c r="S105" s="84"/>
      <c r="T105" s="44"/>
      <c r="U105" s="412">
        <v>275</v>
      </c>
      <c r="V105" s="398" t="s">
        <v>86</v>
      </c>
      <c r="W105" s="399">
        <v>2593</v>
      </c>
      <c r="X105" s="417">
        <v>2385.1260983345664</v>
      </c>
      <c r="Y105" s="404">
        <v>931.31530487970429</v>
      </c>
      <c r="Z105" s="413">
        <v>3316.4414032142704</v>
      </c>
      <c r="AA105" s="419">
        <v>-22.693405322020826</v>
      </c>
      <c r="AB105" s="415">
        <v>703.00453402418793</v>
      </c>
      <c r="AC105" s="407">
        <v>3996.7525319164374</v>
      </c>
    </row>
    <row r="106" spans="1:29" ht="18.75">
      <c r="A106" s="397">
        <v>276</v>
      </c>
      <c r="B106" s="398" t="s">
        <v>300</v>
      </c>
      <c r="C106" s="399">
        <v>15035</v>
      </c>
      <c r="D106" s="400">
        <v>846.77924842035247</v>
      </c>
      <c r="E106" s="401">
        <v>694.22121715996013</v>
      </c>
      <c r="F106" s="416">
        <v>120.87994679082142</v>
      </c>
      <c r="G106" s="403">
        <v>31.678084469571001</v>
      </c>
      <c r="H106" s="404">
        <v>394.35497173262388</v>
      </c>
      <c r="I106" s="405">
        <v>1241.1342201529765</v>
      </c>
      <c r="J106" s="406">
        <v>-109.6258064516129</v>
      </c>
      <c r="K106" s="399">
        <v>134.87202607673251</v>
      </c>
      <c r="L106" s="407">
        <v>1269.8312603924178</v>
      </c>
      <c r="M106" s="408">
        <v>12</v>
      </c>
      <c r="N106" s="409">
        <f t="shared" si="9"/>
        <v>-618.78306779632135</v>
      </c>
      <c r="O106" s="410">
        <f t="shared" si="10"/>
        <v>-0.32763866002740771</v>
      </c>
      <c r="P106" s="239"/>
      <c r="Q106" s="411">
        <f t="shared" si="11"/>
        <v>-0.19250593037053954</v>
      </c>
      <c r="R106" s="411">
        <f t="shared" si="12"/>
        <v>-0.70642952225663214</v>
      </c>
      <c r="S106" s="84"/>
      <c r="T106" s="44"/>
      <c r="U106" s="412">
        <v>276</v>
      </c>
      <c r="V106" s="398" t="s">
        <v>435</v>
      </c>
      <c r="W106" s="399">
        <v>14857</v>
      </c>
      <c r="X106" s="417">
        <v>1023.077107383236</v>
      </c>
      <c r="Y106" s="404">
        <v>513.94250283198562</v>
      </c>
      <c r="Z106" s="413">
        <v>1537.0196102152217</v>
      </c>
      <c r="AA106" s="418">
        <v>-107.82486370061251</v>
      </c>
      <c r="AB106" s="415">
        <v>459.4195816741298</v>
      </c>
      <c r="AC106" s="407">
        <v>1888.6143281887391</v>
      </c>
    </row>
    <row r="107" spans="1:29" ht="18.75">
      <c r="A107" s="397">
        <v>280</v>
      </c>
      <c r="B107" s="398" t="s">
        <v>87</v>
      </c>
      <c r="C107" s="399">
        <v>2050</v>
      </c>
      <c r="D107" s="400">
        <v>804.48682926829269</v>
      </c>
      <c r="E107" s="401">
        <v>682.93317073170726</v>
      </c>
      <c r="F107" s="416">
        <v>-3.8302439024390242</v>
      </c>
      <c r="G107" s="403">
        <v>125.3839024390244</v>
      </c>
      <c r="H107" s="404">
        <v>432.47658536585368</v>
      </c>
      <c r="I107" s="405">
        <v>1236.9629268292683</v>
      </c>
      <c r="J107" s="406">
        <v>-133.48146341463413</v>
      </c>
      <c r="K107" s="399">
        <v>246.42342761516105</v>
      </c>
      <c r="L107" s="407">
        <v>1356.1907317073171</v>
      </c>
      <c r="M107" s="408">
        <v>15</v>
      </c>
      <c r="N107" s="409">
        <f t="shared" si="9"/>
        <v>-2280.0177547690228</v>
      </c>
      <c r="O107" s="410">
        <f t="shared" si="10"/>
        <v>-0.62703163563057107</v>
      </c>
      <c r="P107" s="239"/>
      <c r="Q107" s="411">
        <f t="shared" si="11"/>
        <v>-0.57833579344445152</v>
      </c>
      <c r="R107" s="411">
        <f t="shared" si="12"/>
        <v>-0.7022898549825296</v>
      </c>
      <c r="S107" s="84"/>
      <c r="T107" s="44"/>
      <c r="U107" s="412">
        <v>280</v>
      </c>
      <c r="V107" s="398" t="s">
        <v>87</v>
      </c>
      <c r="W107" s="399">
        <v>2068</v>
      </c>
      <c r="X107" s="417">
        <v>2021.4503668680579</v>
      </c>
      <c r="Y107" s="404">
        <v>912.07566545433554</v>
      </c>
      <c r="Z107" s="413">
        <v>2933.5260323223933</v>
      </c>
      <c r="AA107" s="419">
        <v>-125.04690522243713</v>
      </c>
      <c r="AB107" s="415">
        <v>827.72935937638385</v>
      </c>
      <c r="AC107" s="407">
        <v>3636.2084864763401</v>
      </c>
    </row>
    <row r="108" spans="1:29" ht="18.75">
      <c r="A108" s="397">
        <v>284</v>
      </c>
      <c r="B108" s="398" t="s">
        <v>301</v>
      </c>
      <c r="C108" s="399">
        <v>2271</v>
      </c>
      <c r="D108" s="400">
        <v>960.54205195948919</v>
      </c>
      <c r="E108" s="401">
        <v>139.74944958168209</v>
      </c>
      <c r="F108" s="416">
        <v>453.02421840598856</v>
      </c>
      <c r="G108" s="403">
        <v>367.76838397181859</v>
      </c>
      <c r="H108" s="404">
        <v>425.28841919859093</v>
      </c>
      <c r="I108" s="405">
        <v>1385.8309114927345</v>
      </c>
      <c r="J108" s="406">
        <v>285.49097313958606</v>
      </c>
      <c r="K108" s="399">
        <v>224.9745039657534</v>
      </c>
      <c r="L108" s="407">
        <v>1881.4117129018055</v>
      </c>
      <c r="M108" s="408">
        <v>2</v>
      </c>
      <c r="N108" s="409">
        <f t="shared" si="9"/>
        <v>-2164.3924354033315</v>
      </c>
      <c r="O108" s="410">
        <f t="shared" si="10"/>
        <v>-0.53497212323291432</v>
      </c>
      <c r="P108" s="239"/>
      <c r="Q108" s="411">
        <f t="shared" si="11"/>
        <v>-0.54265325902405837</v>
      </c>
      <c r="R108" s="411">
        <f t="shared" si="12"/>
        <v>-0.6753266895035428</v>
      </c>
      <c r="S108" s="84"/>
      <c r="T108" s="44"/>
      <c r="U108" s="412">
        <v>284</v>
      </c>
      <c r="V108" s="398" t="s">
        <v>508</v>
      </c>
      <c r="W108" s="399">
        <v>2292</v>
      </c>
      <c r="X108" s="417">
        <v>2262.1491823258793</v>
      </c>
      <c r="Y108" s="404">
        <v>768.00450049141023</v>
      </c>
      <c r="Z108" s="413">
        <v>3030.1536828172893</v>
      </c>
      <c r="AA108" s="418">
        <v>322.72469458987786</v>
      </c>
      <c r="AB108" s="415">
        <v>692.92577089796953</v>
      </c>
      <c r="AC108" s="407">
        <v>4045.804148305137</v>
      </c>
    </row>
    <row r="109" spans="1:29" ht="18.75">
      <c r="A109" s="397">
        <v>285</v>
      </c>
      <c r="B109" s="398" t="s">
        <v>88</v>
      </c>
      <c r="C109" s="399">
        <v>51241</v>
      </c>
      <c r="D109" s="400">
        <v>111.22519076520754</v>
      </c>
      <c r="E109" s="401">
        <v>72.764953845553364</v>
      </c>
      <c r="F109" s="416">
        <v>-15.822954274897056</v>
      </c>
      <c r="G109" s="403">
        <v>54.283191194551236</v>
      </c>
      <c r="H109" s="404">
        <v>214.97443453484513</v>
      </c>
      <c r="I109" s="405">
        <v>326.19960578443045</v>
      </c>
      <c r="J109" s="406">
        <v>-37.064479615932555</v>
      </c>
      <c r="K109" s="399">
        <v>152.12690849137451</v>
      </c>
      <c r="L109" s="407">
        <v>442.65279756445034</v>
      </c>
      <c r="M109" s="408">
        <v>8</v>
      </c>
      <c r="N109" s="409">
        <f t="shared" si="9"/>
        <v>-2110.1462644282351</v>
      </c>
      <c r="O109" s="410">
        <f t="shared" si="10"/>
        <v>-0.82660100273661152</v>
      </c>
      <c r="P109" s="239"/>
      <c r="Q109" s="411">
        <f t="shared" si="11"/>
        <v>-0.84444292089462358</v>
      </c>
      <c r="R109" s="411">
        <f t="shared" si="12"/>
        <v>-0.68870367356521889</v>
      </c>
      <c r="S109" s="84"/>
      <c r="T109" s="44"/>
      <c r="U109" s="412">
        <v>285</v>
      </c>
      <c r="V109" s="398" t="s">
        <v>88</v>
      </c>
      <c r="W109" s="399">
        <v>51668</v>
      </c>
      <c r="X109" s="417">
        <v>1884.031653231857</v>
      </c>
      <c r="Y109" s="404">
        <v>212.94527421133901</v>
      </c>
      <c r="Z109" s="413">
        <v>2096.976927443196</v>
      </c>
      <c r="AA109" s="419">
        <v>-32.866280870171096</v>
      </c>
      <c r="AB109" s="415">
        <v>488.68841541966032</v>
      </c>
      <c r="AC109" s="407">
        <v>2552.7990619926854</v>
      </c>
    </row>
    <row r="110" spans="1:29" ht="18.75">
      <c r="A110" s="397">
        <v>286</v>
      </c>
      <c r="B110" s="398" t="s">
        <v>89</v>
      </c>
      <c r="C110" s="399">
        <v>80454</v>
      </c>
      <c r="D110" s="400">
        <v>-27.521067939443657</v>
      </c>
      <c r="E110" s="401">
        <v>30.996954781614338</v>
      </c>
      <c r="F110" s="416">
        <v>-53.459305938797328</v>
      </c>
      <c r="G110" s="403">
        <v>-5.0587167822606709</v>
      </c>
      <c r="H110" s="404">
        <v>166.49460561314541</v>
      </c>
      <c r="I110" s="405">
        <v>138.97353767370174</v>
      </c>
      <c r="J110" s="406">
        <v>-92.178524374176547</v>
      </c>
      <c r="K110" s="399">
        <v>162.51833088922567</v>
      </c>
      <c r="L110" s="407">
        <v>210.51756283093445</v>
      </c>
      <c r="M110" s="408">
        <v>8</v>
      </c>
      <c r="N110" s="409">
        <f t="shared" si="9"/>
        <v>-1979.8495058403564</v>
      </c>
      <c r="O110" s="410">
        <f t="shared" si="10"/>
        <v>-0.9038893682059248</v>
      </c>
      <c r="P110" s="239"/>
      <c r="Q110" s="411">
        <f t="shared" si="11"/>
        <v>-0.9206700388797634</v>
      </c>
      <c r="R110" s="411">
        <f t="shared" si="12"/>
        <v>-0.69204817124368367</v>
      </c>
      <c r="S110" s="84"/>
      <c r="T110" s="44"/>
      <c r="U110" s="412">
        <v>286</v>
      </c>
      <c r="V110" s="398" t="s">
        <v>89</v>
      </c>
      <c r="W110" s="399">
        <v>81187</v>
      </c>
      <c r="X110" s="417">
        <v>1564.8314248981328</v>
      </c>
      <c r="Y110" s="404">
        <v>187.01032204368423</v>
      </c>
      <c r="Z110" s="413">
        <v>1751.8417469418168</v>
      </c>
      <c r="AA110" s="418">
        <v>-89.214135267961623</v>
      </c>
      <c r="AB110" s="415">
        <v>527.7394569974357</v>
      </c>
      <c r="AC110" s="407">
        <v>2190.3670686712908</v>
      </c>
    </row>
    <row r="111" spans="1:29" ht="18.75">
      <c r="A111" s="397">
        <v>287</v>
      </c>
      <c r="B111" s="398" t="s">
        <v>302</v>
      </c>
      <c r="C111" s="399">
        <v>6380</v>
      </c>
      <c r="D111" s="400">
        <v>631.31363636363642</v>
      </c>
      <c r="E111" s="401">
        <v>211.32539184952978</v>
      </c>
      <c r="F111" s="416">
        <v>251.86990595611286</v>
      </c>
      <c r="G111" s="403">
        <v>168.11833855799372</v>
      </c>
      <c r="H111" s="404">
        <v>343.63479623824452</v>
      </c>
      <c r="I111" s="405">
        <v>974.94843260188088</v>
      </c>
      <c r="J111" s="406">
        <v>176.27758620689656</v>
      </c>
      <c r="K111" s="399">
        <v>226.1120106567258</v>
      </c>
      <c r="L111" s="407">
        <v>1370.4266457680251</v>
      </c>
      <c r="M111" s="408">
        <v>15</v>
      </c>
      <c r="N111" s="409">
        <f t="shared" si="9"/>
        <v>-2308.617413293664</v>
      </c>
      <c r="O111" s="410">
        <f t="shared" si="10"/>
        <v>-0.62750469313011126</v>
      </c>
      <c r="P111" s="239"/>
      <c r="Q111" s="411">
        <f t="shared" si="11"/>
        <v>-0.66872113386173782</v>
      </c>
      <c r="R111" s="411">
        <f t="shared" si="12"/>
        <v>-0.68673217696459521</v>
      </c>
      <c r="S111" s="84"/>
      <c r="T111" s="44"/>
      <c r="U111" s="412">
        <v>287</v>
      </c>
      <c r="V111" s="398" t="s">
        <v>509</v>
      </c>
      <c r="W111" s="399">
        <v>6404</v>
      </c>
      <c r="X111" s="417">
        <v>2325.591312217502</v>
      </c>
      <c r="Y111" s="404">
        <v>617.39277839749548</v>
      </c>
      <c r="Z111" s="413">
        <v>2942.9840906149975</v>
      </c>
      <c r="AA111" s="419">
        <v>14.274984384759525</v>
      </c>
      <c r="AB111" s="415">
        <v>721.78498406193205</v>
      </c>
      <c r="AC111" s="407">
        <v>3679.044059061689</v>
      </c>
    </row>
    <row r="112" spans="1:29" ht="18.75">
      <c r="A112" s="397">
        <v>288</v>
      </c>
      <c r="B112" s="398" t="s">
        <v>303</v>
      </c>
      <c r="C112" s="399">
        <v>6442</v>
      </c>
      <c r="D112" s="400">
        <v>485.91307047500777</v>
      </c>
      <c r="E112" s="401">
        <v>657.46972989754738</v>
      </c>
      <c r="F112" s="416">
        <v>-75.060850667494563</v>
      </c>
      <c r="G112" s="403">
        <v>-96.495808755045019</v>
      </c>
      <c r="H112" s="404">
        <v>295.87022663769017</v>
      </c>
      <c r="I112" s="405">
        <v>781.78329711269794</v>
      </c>
      <c r="J112" s="406">
        <v>58.199472213598263</v>
      </c>
      <c r="K112" s="399">
        <v>207.36787412539582</v>
      </c>
      <c r="L112" s="407">
        <v>1039.7274138466314</v>
      </c>
      <c r="M112" s="408">
        <v>15</v>
      </c>
      <c r="N112" s="409">
        <f t="shared" si="9"/>
        <v>-2005.6759760539971</v>
      </c>
      <c r="O112" s="410">
        <f t="shared" si="10"/>
        <v>-0.65859123382647922</v>
      </c>
      <c r="P112" s="239"/>
      <c r="Q112" s="411">
        <f t="shared" si="11"/>
        <v>-0.66894244960680038</v>
      </c>
      <c r="R112" s="411">
        <f t="shared" si="12"/>
        <v>-0.68977126695185786</v>
      </c>
      <c r="S112" s="84"/>
      <c r="T112" s="44"/>
      <c r="U112" s="412">
        <v>288</v>
      </c>
      <c r="V112" s="398" t="s">
        <v>436</v>
      </c>
      <c r="W112" s="399">
        <v>6416</v>
      </c>
      <c r="X112" s="417">
        <v>1782.5148304762088</v>
      </c>
      <c r="Y112" s="404">
        <v>578.95765726547779</v>
      </c>
      <c r="Z112" s="413">
        <v>2361.4724877416866</v>
      </c>
      <c r="AA112" s="418">
        <v>15.495480049875312</v>
      </c>
      <c r="AB112" s="415">
        <v>668.43542210906674</v>
      </c>
      <c r="AC112" s="407">
        <v>3045.4033899006286</v>
      </c>
    </row>
    <row r="113" spans="1:29" ht="18.75">
      <c r="A113" s="397">
        <v>290</v>
      </c>
      <c r="B113" s="398" t="s">
        <v>90</v>
      </c>
      <c r="C113" s="399">
        <v>7928</v>
      </c>
      <c r="D113" s="400">
        <v>461.14581231079717</v>
      </c>
      <c r="E113" s="401">
        <v>399.62083753784054</v>
      </c>
      <c r="F113" s="416">
        <v>-8.2092583249243187</v>
      </c>
      <c r="G113" s="403">
        <v>69.734233097880931</v>
      </c>
      <c r="H113" s="404">
        <v>302.1989152371342</v>
      </c>
      <c r="I113" s="405">
        <v>763.34472754793137</v>
      </c>
      <c r="J113" s="406">
        <v>-69.194248234106965</v>
      </c>
      <c r="K113" s="399">
        <v>213.96392633208012</v>
      </c>
      <c r="L113" s="407">
        <v>904.46947527749751</v>
      </c>
      <c r="M113" s="408">
        <v>18</v>
      </c>
      <c r="N113" s="409">
        <f t="shared" si="9"/>
        <v>-3594.0858983588951</v>
      </c>
      <c r="O113" s="410">
        <f t="shared" si="10"/>
        <v>-0.79894223808422915</v>
      </c>
      <c r="P113" s="239"/>
      <c r="Q113" s="411">
        <f t="shared" si="11"/>
        <v>-0.80372088353928339</v>
      </c>
      <c r="R113" s="411">
        <f t="shared" si="12"/>
        <v>-0.68609526930135822</v>
      </c>
      <c r="S113" s="84"/>
      <c r="T113" s="44"/>
      <c r="U113" s="412">
        <v>290</v>
      </c>
      <c r="V113" s="398" t="s">
        <v>90</v>
      </c>
      <c r="W113" s="399">
        <v>8042</v>
      </c>
      <c r="X113" s="417">
        <v>3146.388655857761</v>
      </c>
      <c r="Y113" s="404">
        <v>742.6890071788348</v>
      </c>
      <c r="Z113" s="413">
        <v>3889.0776630365954</v>
      </c>
      <c r="AA113" s="419">
        <v>-72.142874906739621</v>
      </c>
      <c r="AB113" s="415">
        <v>681.62058550653728</v>
      </c>
      <c r="AC113" s="407">
        <v>4498.5553736363927</v>
      </c>
    </row>
    <row r="114" spans="1:29" ht="18.75">
      <c r="A114" s="397">
        <v>291</v>
      </c>
      <c r="B114" s="398" t="s">
        <v>304</v>
      </c>
      <c r="C114" s="399">
        <v>2158</v>
      </c>
      <c r="D114" s="400">
        <v>823.92029657089893</v>
      </c>
      <c r="E114" s="401">
        <v>-40.751158480074146</v>
      </c>
      <c r="F114" s="416">
        <v>445.88322520852643</v>
      </c>
      <c r="G114" s="403">
        <v>418.7882298424467</v>
      </c>
      <c r="H114" s="404">
        <v>8.8721037998146439</v>
      </c>
      <c r="I114" s="405">
        <v>832.79240037071361</v>
      </c>
      <c r="J114" s="406">
        <v>-42.68952734012975</v>
      </c>
      <c r="K114" s="399">
        <v>208.09268296525406</v>
      </c>
      <c r="L114" s="407">
        <v>996.45319740500463</v>
      </c>
      <c r="M114" s="408">
        <v>6</v>
      </c>
      <c r="N114" s="409">
        <f t="shared" si="9"/>
        <v>-3313.0470953567251</v>
      </c>
      <c r="O114" s="410">
        <f t="shared" si="10"/>
        <v>-0.76877755430747852</v>
      </c>
      <c r="P114" s="239"/>
      <c r="Q114" s="411">
        <f t="shared" si="11"/>
        <v>-0.77308883768664927</v>
      </c>
      <c r="R114" s="411">
        <f t="shared" si="12"/>
        <v>-0.69570800572359803</v>
      </c>
      <c r="S114" s="84"/>
      <c r="T114" s="44"/>
      <c r="U114" s="412">
        <v>291</v>
      </c>
      <c r="V114" s="398" t="s">
        <v>437</v>
      </c>
      <c r="W114" s="399">
        <v>2161</v>
      </c>
      <c r="X114" s="417">
        <v>3010.7476253876625</v>
      </c>
      <c r="Y114" s="404">
        <v>659.37768656449805</v>
      </c>
      <c r="Z114" s="413">
        <v>3670.1253119521607</v>
      </c>
      <c r="AA114" s="418">
        <v>-44.483572420175847</v>
      </c>
      <c r="AB114" s="415">
        <v>683.85855322974487</v>
      </c>
      <c r="AC114" s="407">
        <v>4309.5002927617297</v>
      </c>
    </row>
    <row r="115" spans="1:29" ht="18.75">
      <c r="A115" s="397">
        <v>297</v>
      </c>
      <c r="B115" s="398" t="s">
        <v>91</v>
      </c>
      <c r="C115" s="399">
        <v>121543</v>
      </c>
      <c r="D115" s="400">
        <v>-33.327958006631398</v>
      </c>
      <c r="E115" s="401">
        <v>104.40630887833936</v>
      </c>
      <c r="F115" s="416">
        <v>-97.128283817249866</v>
      </c>
      <c r="G115" s="403">
        <v>-40.605983067720892</v>
      </c>
      <c r="H115" s="404">
        <v>211.88189365080672</v>
      </c>
      <c r="I115" s="405">
        <v>178.55393564417531</v>
      </c>
      <c r="J115" s="406">
        <v>-14.553195165496984</v>
      </c>
      <c r="K115" s="399">
        <v>157.95313065902127</v>
      </c>
      <c r="L115" s="407">
        <v>322.29332005956741</v>
      </c>
      <c r="M115" s="408">
        <v>11</v>
      </c>
      <c r="N115" s="409">
        <f t="shared" si="9"/>
        <v>-1713.8816664658159</v>
      </c>
      <c r="O115" s="410">
        <f t="shared" si="10"/>
        <v>-0.84171629541057147</v>
      </c>
      <c r="P115" s="239"/>
      <c r="Q115" s="411">
        <f t="shared" si="11"/>
        <v>-0.88345925299728822</v>
      </c>
      <c r="R115" s="411">
        <f t="shared" si="12"/>
        <v>-0.69463259255173693</v>
      </c>
      <c r="S115" s="84"/>
      <c r="T115" s="44"/>
      <c r="U115" s="412">
        <v>297</v>
      </c>
      <c r="V115" s="398" t="s">
        <v>91</v>
      </c>
      <c r="W115" s="399">
        <v>120210</v>
      </c>
      <c r="X115" s="417">
        <v>1227.381503749906</v>
      </c>
      <c r="Y115" s="404">
        <v>304.73443197530844</v>
      </c>
      <c r="Z115" s="413">
        <v>1532.1159357252145</v>
      </c>
      <c r="AA115" s="419">
        <v>-13.196971965726645</v>
      </c>
      <c r="AB115" s="415">
        <v>517.25602276589564</v>
      </c>
      <c r="AC115" s="407">
        <v>2036.1749865253832</v>
      </c>
    </row>
    <row r="116" spans="1:29" ht="18.75">
      <c r="A116" s="397">
        <v>300</v>
      </c>
      <c r="B116" s="398" t="s">
        <v>92</v>
      </c>
      <c r="C116" s="399">
        <v>3528</v>
      </c>
      <c r="D116" s="400">
        <v>776.37981859410434</v>
      </c>
      <c r="E116" s="401">
        <v>193.99914965986395</v>
      </c>
      <c r="F116" s="416">
        <v>375.72562358276645</v>
      </c>
      <c r="G116" s="402">
        <v>206.65504535147392</v>
      </c>
      <c r="H116" s="404">
        <v>515.64427437641723</v>
      </c>
      <c r="I116" s="405">
        <v>1292.0240929705215</v>
      </c>
      <c r="J116" s="406">
        <v>334.21258503401361</v>
      </c>
      <c r="K116" s="399">
        <v>220.50757950906166</v>
      </c>
      <c r="L116" s="407">
        <v>1838.7230725623583</v>
      </c>
      <c r="M116" s="408">
        <v>14</v>
      </c>
      <c r="N116" s="409">
        <f t="shared" si="9"/>
        <v>-2676.041795085619</v>
      </c>
      <c r="O116" s="410">
        <f t="shared" si="10"/>
        <v>-0.59273115511766084</v>
      </c>
      <c r="P116" s="239"/>
      <c r="Q116" s="411">
        <f t="shared" si="11"/>
        <v>-0.63467394467309779</v>
      </c>
      <c r="R116" s="411">
        <f t="shared" si="12"/>
        <v>-0.68779819224004723</v>
      </c>
      <c r="S116" s="84"/>
      <c r="T116" s="44"/>
      <c r="U116" s="412">
        <v>300</v>
      </c>
      <c r="V116" s="398" t="s">
        <v>92</v>
      </c>
      <c r="W116" s="399">
        <v>3534</v>
      </c>
      <c r="X116" s="417">
        <v>2584.0923372494931</v>
      </c>
      <c r="Y116" s="404">
        <v>952.54041623530361</v>
      </c>
      <c r="Z116" s="413">
        <v>3536.6327534847965</v>
      </c>
      <c r="AA116" s="418">
        <v>271.83389926428976</v>
      </c>
      <c r="AB116" s="415">
        <v>706.29821489889184</v>
      </c>
      <c r="AC116" s="407">
        <v>4514.7648676479776</v>
      </c>
    </row>
    <row r="117" spans="1:29" ht="18.75">
      <c r="A117" s="397">
        <v>301</v>
      </c>
      <c r="B117" s="398" t="s">
        <v>93</v>
      </c>
      <c r="C117" s="399">
        <v>20197</v>
      </c>
      <c r="D117" s="400">
        <v>139.33004901718076</v>
      </c>
      <c r="E117" s="401">
        <v>156.1749764816557</v>
      </c>
      <c r="F117" s="416">
        <v>22.95152745457246</v>
      </c>
      <c r="G117" s="403">
        <v>-39.796454919047385</v>
      </c>
      <c r="H117" s="404">
        <v>544.31271971084811</v>
      </c>
      <c r="I117" s="405">
        <v>683.64276872802895</v>
      </c>
      <c r="J117" s="406">
        <v>-126.85879090954101</v>
      </c>
      <c r="K117" s="399">
        <v>221.13629742602137</v>
      </c>
      <c r="L117" s="407">
        <v>768.05971183839188</v>
      </c>
      <c r="M117" s="408">
        <v>14</v>
      </c>
      <c r="N117" s="409">
        <f t="shared" si="9"/>
        <v>-2775.3333963293489</v>
      </c>
      <c r="O117" s="410">
        <f t="shared" si="10"/>
        <v>-0.78324174360785248</v>
      </c>
      <c r="P117" s="239"/>
      <c r="Q117" s="411">
        <f t="shared" si="11"/>
        <v>-0.77045994720283417</v>
      </c>
      <c r="R117" s="411">
        <f t="shared" si="12"/>
        <v>-0.67982914326491695</v>
      </c>
      <c r="S117" s="84"/>
      <c r="T117" s="44"/>
      <c r="U117" s="412">
        <v>301</v>
      </c>
      <c r="V117" s="398" t="s">
        <v>93</v>
      </c>
      <c r="W117" s="399">
        <v>20456</v>
      </c>
      <c r="X117" s="417">
        <v>2062.3569816168747</v>
      </c>
      <c r="Y117" s="404">
        <v>915.95883036097257</v>
      </c>
      <c r="Z117" s="413">
        <v>2978.3158119778473</v>
      </c>
      <c r="AA117" s="419">
        <v>-125.60485921001174</v>
      </c>
      <c r="AB117" s="415">
        <v>690.68215539990501</v>
      </c>
      <c r="AC117" s="407">
        <v>3543.3931081677406</v>
      </c>
    </row>
    <row r="118" spans="1:29" ht="18.75">
      <c r="A118" s="397">
        <v>304</v>
      </c>
      <c r="B118" s="398" t="s">
        <v>305</v>
      </c>
      <c r="C118" s="399">
        <v>971</v>
      </c>
      <c r="D118" s="400">
        <v>-254.65808444902163</v>
      </c>
      <c r="E118" s="401">
        <v>221.0195674562307</v>
      </c>
      <c r="F118" s="416">
        <v>-380.61688980432541</v>
      </c>
      <c r="G118" s="402">
        <v>-95.06076210092688</v>
      </c>
      <c r="H118" s="404">
        <v>-70.205973223480953</v>
      </c>
      <c r="I118" s="405">
        <v>-324.86405767250255</v>
      </c>
      <c r="J118" s="406">
        <v>-229.46652935118433</v>
      </c>
      <c r="K118" s="399">
        <v>185.81965591302097</v>
      </c>
      <c r="L118" s="407">
        <v>-365.56951596292481</v>
      </c>
      <c r="M118" s="408">
        <v>2</v>
      </c>
      <c r="N118" s="409">
        <f t="shared" si="9"/>
        <v>-2832.3616923158897</v>
      </c>
      <c r="O118" s="410">
        <f t="shared" si="10"/>
        <v>-1.1481963172525551</v>
      </c>
      <c r="P118" s="239"/>
      <c r="Q118" s="411">
        <f t="shared" si="11"/>
        <v>-1.1589728686737184</v>
      </c>
      <c r="R118" s="411">
        <f t="shared" si="12"/>
        <v>-0.69977741073515431</v>
      </c>
      <c r="S118" s="84"/>
      <c r="T118" s="44"/>
      <c r="U118" s="412">
        <v>304</v>
      </c>
      <c r="V118" s="398" t="s">
        <v>438</v>
      </c>
      <c r="W118" s="399">
        <v>962</v>
      </c>
      <c r="X118" s="417">
        <v>1871.3601098704166</v>
      </c>
      <c r="Y118" s="404">
        <v>172.15876465694183</v>
      </c>
      <c r="Z118" s="413">
        <v>2043.5188745273583</v>
      </c>
      <c r="AA118" s="418">
        <v>-195.66632016632016</v>
      </c>
      <c r="AB118" s="415">
        <v>618.9396219919264</v>
      </c>
      <c r="AC118" s="407">
        <v>2466.7921763529648</v>
      </c>
    </row>
    <row r="119" spans="1:29" ht="18.75">
      <c r="A119" s="397">
        <v>305</v>
      </c>
      <c r="B119" s="398" t="s">
        <v>94</v>
      </c>
      <c r="C119" s="399">
        <v>15165</v>
      </c>
      <c r="D119" s="400">
        <v>714.06455654467527</v>
      </c>
      <c r="E119" s="401">
        <v>429.10121991427627</v>
      </c>
      <c r="F119" s="416">
        <v>127.69851632047478</v>
      </c>
      <c r="G119" s="403">
        <v>157.26482030992418</v>
      </c>
      <c r="H119" s="404">
        <v>282.05657764589517</v>
      </c>
      <c r="I119" s="405">
        <v>996.12113419057039</v>
      </c>
      <c r="J119" s="406">
        <v>-47.307352456313879</v>
      </c>
      <c r="K119" s="399">
        <v>182.06949598575849</v>
      </c>
      <c r="L119" s="407">
        <v>1132.0168150346192</v>
      </c>
      <c r="M119" s="408">
        <v>17</v>
      </c>
      <c r="N119" s="409">
        <f t="shared" si="9"/>
        <v>-2440.2583530719094</v>
      </c>
      <c r="O119" s="410">
        <f t="shared" si="10"/>
        <v>-0.68311040953918445</v>
      </c>
      <c r="P119" s="239"/>
      <c r="Q119" s="411">
        <f t="shared" si="11"/>
        <v>-0.67054859841970105</v>
      </c>
      <c r="R119" s="411">
        <f t="shared" si="12"/>
        <v>-0.69537447700312849</v>
      </c>
      <c r="S119" s="84"/>
      <c r="T119" s="44"/>
      <c r="U119" s="412">
        <v>305</v>
      </c>
      <c r="V119" s="398" t="s">
        <v>94</v>
      </c>
      <c r="W119" s="399">
        <v>15213</v>
      </c>
      <c r="X119" s="417">
        <v>2306.4723727488799</v>
      </c>
      <c r="Y119" s="404">
        <v>717.10296920570647</v>
      </c>
      <c r="Z119" s="413">
        <v>3023.5753419545863</v>
      </c>
      <c r="AA119" s="419">
        <v>-48.983172286859926</v>
      </c>
      <c r="AB119" s="415">
        <v>597.6829984388022</v>
      </c>
      <c r="AC119" s="407">
        <v>3572.2751681065283</v>
      </c>
    </row>
    <row r="120" spans="1:29" ht="18.75">
      <c r="A120" s="397">
        <v>309</v>
      </c>
      <c r="B120" s="398" t="s">
        <v>95</v>
      </c>
      <c r="C120" s="399">
        <v>6506</v>
      </c>
      <c r="D120" s="400">
        <v>-34.978327697509989</v>
      </c>
      <c r="E120" s="401">
        <v>127.05979096218874</v>
      </c>
      <c r="F120" s="416">
        <v>-81.913157085766983</v>
      </c>
      <c r="G120" s="403">
        <v>-80.124961573931756</v>
      </c>
      <c r="H120" s="404">
        <v>582.09483553642792</v>
      </c>
      <c r="I120" s="405">
        <v>547.11650783891787</v>
      </c>
      <c r="J120" s="406">
        <v>-60.879495849984629</v>
      </c>
      <c r="K120" s="399">
        <v>192.24507651890352</v>
      </c>
      <c r="L120" s="407">
        <v>679.58499846295729</v>
      </c>
      <c r="M120" s="408">
        <v>12</v>
      </c>
      <c r="N120" s="409">
        <f t="shared" si="9"/>
        <v>-3026.6925076124476</v>
      </c>
      <c r="O120" s="410">
        <f t="shared" si="10"/>
        <v>-0.81663947253033053</v>
      </c>
      <c r="P120" s="239"/>
      <c r="Q120" s="411">
        <f t="shared" si="11"/>
        <v>-0.82699609620372327</v>
      </c>
      <c r="R120" s="411">
        <f t="shared" si="12"/>
        <v>-0.69396547694711597</v>
      </c>
      <c r="S120" s="84"/>
      <c r="T120" s="44"/>
      <c r="U120" s="412">
        <v>309</v>
      </c>
      <c r="V120" s="398" t="s">
        <v>95</v>
      </c>
      <c r="W120" s="399">
        <v>6552</v>
      </c>
      <c r="X120" s="417">
        <v>2167.1116405746925</v>
      </c>
      <c r="Y120" s="404">
        <v>995.34016446193255</v>
      </c>
      <c r="Z120" s="413">
        <v>3162.4518050366255</v>
      </c>
      <c r="AA120" s="418">
        <v>-84.355311355311358</v>
      </c>
      <c r="AB120" s="415">
        <v>628.18101239409111</v>
      </c>
      <c r="AC120" s="407">
        <v>3706.2775060754047</v>
      </c>
    </row>
    <row r="121" spans="1:29" ht="18.75">
      <c r="A121" s="397">
        <v>312</v>
      </c>
      <c r="B121" s="398" t="s">
        <v>96</v>
      </c>
      <c r="C121" s="399">
        <v>1232</v>
      </c>
      <c r="D121" s="400">
        <v>548.93506493506493</v>
      </c>
      <c r="E121" s="401">
        <v>529.59659090909088</v>
      </c>
      <c r="F121" s="416">
        <v>49.745129870129873</v>
      </c>
      <c r="G121" s="403">
        <v>-30.406655844155843</v>
      </c>
      <c r="H121" s="404">
        <v>51.18181818181818</v>
      </c>
      <c r="I121" s="405">
        <v>600.11688311688317</v>
      </c>
      <c r="J121" s="406">
        <v>-257.03003246753246</v>
      </c>
      <c r="K121" s="399">
        <v>237.46261636058128</v>
      </c>
      <c r="L121" s="407">
        <v>573.6875</v>
      </c>
      <c r="M121" s="408">
        <v>13</v>
      </c>
      <c r="N121" s="409">
        <f t="shared" si="9"/>
        <v>-3347.6021951141802</v>
      </c>
      <c r="O121" s="410">
        <f t="shared" si="10"/>
        <v>-0.853699281459669</v>
      </c>
      <c r="P121" s="239"/>
      <c r="Q121" s="411">
        <f t="shared" si="11"/>
        <v>-0.82405914864461605</v>
      </c>
      <c r="R121" s="411">
        <f t="shared" si="12"/>
        <v>-0.67504371674384622</v>
      </c>
      <c r="S121" s="84"/>
      <c r="T121" s="44"/>
      <c r="U121" s="412">
        <v>312</v>
      </c>
      <c r="V121" s="398" t="s">
        <v>96</v>
      </c>
      <c r="W121" s="399">
        <v>1288</v>
      </c>
      <c r="X121" s="417">
        <v>2606.91508500381</v>
      </c>
      <c r="Y121" s="404">
        <v>803.98624060534871</v>
      </c>
      <c r="Z121" s="413">
        <v>3410.9013256091589</v>
      </c>
      <c r="AA121" s="419">
        <v>-220.3641304347826</v>
      </c>
      <c r="AB121" s="415">
        <v>730.75249993980344</v>
      </c>
      <c r="AC121" s="407">
        <v>3921.2896951141802</v>
      </c>
    </row>
    <row r="122" spans="1:29" ht="18.75">
      <c r="A122" s="397">
        <v>316</v>
      </c>
      <c r="B122" s="398" t="s">
        <v>97</v>
      </c>
      <c r="C122" s="399">
        <v>4245</v>
      </c>
      <c r="D122" s="400">
        <v>-36.278445229681978</v>
      </c>
      <c r="E122" s="401">
        <v>25.846171967020023</v>
      </c>
      <c r="F122" s="416">
        <v>-26.098704358068314</v>
      </c>
      <c r="G122" s="403">
        <v>-36.025912838633687</v>
      </c>
      <c r="H122" s="404">
        <v>432.60306242638399</v>
      </c>
      <c r="I122" s="405">
        <v>396.32461719670198</v>
      </c>
      <c r="J122" s="406">
        <v>-257.82073027090695</v>
      </c>
      <c r="K122" s="399">
        <v>194.75501448889324</v>
      </c>
      <c r="L122" s="407">
        <v>335.93074204946998</v>
      </c>
      <c r="M122" s="408">
        <v>7</v>
      </c>
      <c r="N122" s="409">
        <f t="shared" si="9"/>
        <v>-1820.2167374832582</v>
      </c>
      <c r="O122" s="410">
        <f t="shared" si="10"/>
        <v>-0.8441986249835417</v>
      </c>
      <c r="P122" s="239"/>
      <c r="Q122" s="411">
        <f t="shared" si="11"/>
        <v>-0.77700300742980222</v>
      </c>
      <c r="R122" s="411">
        <f t="shared" si="12"/>
        <v>-0.69257233166306376</v>
      </c>
      <c r="S122" s="84"/>
      <c r="T122" s="44"/>
      <c r="U122" s="412">
        <v>316</v>
      </c>
      <c r="V122" s="398" t="s">
        <v>97</v>
      </c>
      <c r="W122" s="399">
        <v>4326</v>
      </c>
      <c r="X122" s="417">
        <v>1153.3297237297361</v>
      </c>
      <c r="Y122" s="404">
        <v>623.93468073052577</v>
      </c>
      <c r="Z122" s="413">
        <v>1777.2644044602619</v>
      </c>
      <c r="AA122" s="418">
        <v>-254.6155802126676</v>
      </c>
      <c r="AB122" s="415">
        <v>633.49865528513385</v>
      </c>
      <c r="AC122" s="407">
        <v>2156.1474795327281</v>
      </c>
    </row>
    <row r="123" spans="1:29" ht="18.75">
      <c r="A123" s="397">
        <v>317</v>
      </c>
      <c r="B123" s="398" t="s">
        <v>98</v>
      </c>
      <c r="C123" s="399">
        <v>2533</v>
      </c>
      <c r="D123" s="400">
        <v>1229.1271219897355</v>
      </c>
      <c r="E123" s="401">
        <v>721.83339913146472</v>
      </c>
      <c r="F123" s="416">
        <v>334.79194630872485</v>
      </c>
      <c r="G123" s="403">
        <v>172.50177654954598</v>
      </c>
      <c r="H123" s="404">
        <v>569.65021713383339</v>
      </c>
      <c r="I123" s="405">
        <v>1798.7773391235689</v>
      </c>
      <c r="J123" s="406">
        <v>32.08251085669167</v>
      </c>
      <c r="K123" s="399">
        <v>234.78039418642808</v>
      </c>
      <c r="L123" s="407">
        <v>2056.0047374654559</v>
      </c>
      <c r="M123" s="408">
        <v>17</v>
      </c>
      <c r="N123" s="409">
        <f t="shared" si="9"/>
        <v>-2855.3806787077883</v>
      </c>
      <c r="O123" s="410">
        <f t="shared" si="10"/>
        <v>-0.58137988301732324</v>
      </c>
      <c r="P123" s="239"/>
      <c r="Q123" s="411">
        <f t="shared" si="11"/>
        <v>-0.56625219703277385</v>
      </c>
      <c r="R123" s="411">
        <f t="shared" si="12"/>
        <v>-0.68466619862813971</v>
      </c>
      <c r="S123" s="84"/>
      <c r="T123" s="44"/>
      <c r="U123" s="412">
        <v>317</v>
      </c>
      <c r="V123" s="398" t="s">
        <v>98</v>
      </c>
      <c r="W123" s="399">
        <v>2538</v>
      </c>
      <c r="X123" s="417">
        <v>2908.3852680002597</v>
      </c>
      <c r="Y123" s="404">
        <v>1238.6728307804358</v>
      </c>
      <c r="Z123" s="413">
        <v>4147.0580987806961</v>
      </c>
      <c r="AA123" s="419">
        <v>19.781717888100868</v>
      </c>
      <c r="AB123" s="415">
        <v>744.54559950444764</v>
      </c>
      <c r="AC123" s="407">
        <v>4911.3854161732443</v>
      </c>
    </row>
    <row r="124" spans="1:29" ht="18.75">
      <c r="A124" s="397">
        <v>320</v>
      </c>
      <c r="B124" s="398" t="s">
        <v>99</v>
      </c>
      <c r="C124" s="399">
        <v>7105</v>
      </c>
      <c r="D124" s="400">
        <v>566.70274454609432</v>
      </c>
      <c r="E124" s="401">
        <v>200.54637579169599</v>
      </c>
      <c r="F124" s="416">
        <v>171.19901477832514</v>
      </c>
      <c r="G124" s="403">
        <v>194.95735397607319</v>
      </c>
      <c r="H124" s="404">
        <v>367.65193525686135</v>
      </c>
      <c r="I124" s="405">
        <v>934.35467980295562</v>
      </c>
      <c r="J124" s="406">
        <v>-48.235186488388457</v>
      </c>
      <c r="K124" s="399">
        <v>187.64811030375134</v>
      </c>
      <c r="L124" s="407">
        <v>1074.6363124560169</v>
      </c>
      <c r="M124" s="408">
        <v>19</v>
      </c>
      <c r="N124" s="409">
        <f t="shared" si="9"/>
        <v>-3132.612540227673</v>
      </c>
      <c r="O124" s="410">
        <f t="shared" si="10"/>
        <v>-0.74457505365518484</v>
      </c>
      <c r="P124" s="239"/>
      <c r="Q124" s="411">
        <f t="shared" si="11"/>
        <v>-0.74351309001597654</v>
      </c>
      <c r="R124" s="411">
        <f t="shared" si="12"/>
        <v>-0.69079838487046641</v>
      </c>
      <c r="S124" s="84"/>
      <c r="T124" s="44"/>
      <c r="U124" s="412">
        <v>320</v>
      </c>
      <c r="V124" s="398" t="s">
        <v>99</v>
      </c>
      <c r="W124" s="399">
        <v>7191</v>
      </c>
      <c r="X124" s="417">
        <v>3012.7618445914709</v>
      </c>
      <c r="Y124" s="404">
        <v>630.13236728529318</v>
      </c>
      <c r="Z124" s="413">
        <v>3642.8942118767641</v>
      </c>
      <c r="AA124" s="418">
        <v>-42.524822695035461</v>
      </c>
      <c r="AB124" s="415">
        <v>606.8794635019616</v>
      </c>
      <c r="AC124" s="407">
        <v>4207.2488526836896</v>
      </c>
    </row>
    <row r="125" spans="1:29" ht="18.75">
      <c r="A125" s="397">
        <v>322</v>
      </c>
      <c r="B125" s="398" t="s">
        <v>306</v>
      </c>
      <c r="C125" s="399">
        <v>6614</v>
      </c>
      <c r="D125" s="400">
        <v>1087.6953432113698</v>
      </c>
      <c r="E125" s="401">
        <v>712.65255518596916</v>
      </c>
      <c r="F125" s="416">
        <v>188.63032960387056</v>
      </c>
      <c r="G125" s="403">
        <v>186.41245842153009</v>
      </c>
      <c r="H125" s="404">
        <v>302.14544904747504</v>
      </c>
      <c r="I125" s="405">
        <v>1389.8407922588449</v>
      </c>
      <c r="J125" s="406">
        <v>-78.016480193528878</v>
      </c>
      <c r="K125" s="399">
        <v>192.98510419181133</v>
      </c>
      <c r="L125" s="407">
        <v>1501.1941336558814</v>
      </c>
      <c r="M125" s="408">
        <v>2</v>
      </c>
      <c r="N125" s="409">
        <f t="shared" si="9"/>
        <v>-2299.8116888614204</v>
      </c>
      <c r="O125" s="410">
        <f t="shared" si="10"/>
        <v>-0.60505345065173255</v>
      </c>
      <c r="P125" s="239"/>
      <c r="Q125" s="411">
        <f t="shared" si="11"/>
        <v>-0.57304924746205987</v>
      </c>
      <c r="R125" s="411">
        <f t="shared" si="12"/>
        <v>-0.6890320607939624</v>
      </c>
      <c r="S125" s="84"/>
      <c r="T125" s="44"/>
      <c r="U125" s="412">
        <v>322</v>
      </c>
      <c r="V125" s="398" t="s">
        <v>439</v>
      </c>
      <c r="W125" s="399">
        <v>6609</v>
      </c>
      <c r="X125" s="417">
        <v>2468.2285477650189</v>
      </c>
      <c r="Y125" s="404">
        <v>787.04336356704744</v>
      </c>
      <c r="Z125" s="413">
        <v>3255.2719113320668</v>
      </c>
      <c r="AA125" s="419">
        <v>-74.860947193221364</v>
      </c>
      <c r="AB125" s="415">
        <v>620.59485837845637</v>
      </c>
      <c r="AC125" s="407">
        <v>3801.005822517302</v>
      </c>
    </row>
    <row r="126" spans="1:29" ht="18.75">
      <c r="A126" s="397">
        <v>398</v>
      </c>
      <c r="B126" s="398" t="s">
        <v>307</v>
      </c>
      <c r="C126" s="399">
        <v>120027</v>
      </c>
      <c r="D126" s="400">
        <v>427.42432119439792</v>
      </c>
      <c r="E126" s="401">
        <v>163.97690519633082</v>
      </c>
      <c r="F126" s="416">
        <v>107.09637831487915</v>
      </c>
      <c r="G126" s="403">
        <v>156.35103768318794</v>
      </c>
      <c r="H126" s="404">
        <v>205.05650395327717</v>
      </c>
      <c r="I126" s="405">
        <v>632.48082514767509</v>
      </c>
      <c r="J126" s="406">
        <v>-33.97107317520225</v>
      </c>
      <c r="K126" s="399">
        <v>151.36855530921949</v>
      </c>
      <c r="L126" s="407">
        <v>752.82888016862876</v>
      </c>
      <c r="M126" s="408">
        <v>7</v>
      </c>
      <c r="N126" s="409">
        <f t="shared" si="9"/>
        <v>-1295.2196354588125</v>
      </c>
      <c r="O126" s="410">
        <f t="shared" si="10"/>
        <v>-0.63241648114083293</v>
      </c>
      <c r="P126" s="239"/>
      <c r="Q126" s="411">
        <f t="shared" si="11"/>
        <v>-0.60157164234544014</v>
      </c>
      <c r="R126" s="411">
        <f t="shared" si="12"/>
        <v>-0.69283166431352639</v>
      </c>
      <c r="S126" s="84"/>
      <c r="T126" s="44"/>
      <c r="U126" s="412">
        <v>398</v>
      </c>
      <c r="V126" s="398" t="s">
        <v>440</v>
      </c>
      <c r="W126" s="399">
        <v>119984</v>
      </c>
      <c r="X126" s="417">
        <v>1314.3240190544627</v>
      </c>
      <c r="Y126" s="404">
        <v>273.11526079730015</v>
      </c>
      <c r="Z126" s="413">
        <v>1587.4392798517629</v>
      </c>
      <c r="AA126" s="418">
        <v>-32.17774036538205</v>
      </c>
      <c r="AB126" s="415">
        <v>492.78697614106045</v>
      </c>
      <c r="AC126" s="407">
        <v>2048.0485156274412</v>
      </c>
    </row>
    <row r="127" spans="1:29" ht="18.75">
      <c r="A127" s="397">
        <v>399</v>
      </c>
      <c r="B127" s="398" t="s">
        <v>308</v>
      </c>
      <c r="C127" s="399">
        <v>7916</v>
      </c>
      <c r="D127" s="400">
        <v>190.18961596766044</v>
      </c>
      <c r="E127" s="401">
        <v>532.20123799898943</v>
      </c>
      <c r="F127" s="416">
        <v>-148.32971197574531</v>
      </c>
      <c r="G127" s="402">
        <v>-193.68191005558361</v>
      </c>
      <c r="H127" s="404">
        <v>406.98168266801417</v>
      </c>
      <c r="I127" s="405">
        <v>597.17129863567459</v>
      </c>
      <c r="J127" s="406">
        <v>-48.030697321879735</v>
      </c>
      <c r="K127" s="399">
        <v>164.79457243785541</v>
      </c>
      <c r="L127" s="407">
        <v>716.96538655886809</v>
      </c>
      <c r="M127" s="408">
        <v>15</v>
      </c>
      <c r="N127" s="409">
        <f t="shared" si="9"/>
        <v>-1719.5670217509155</v>
      </c>
      <c r="O127" s="410">
        <f t="shared" si="10"/>
        <v>-0.70574354598623001</v>
      </c>
      <c r="P127" s="239"/>
      <c r="Q127" s="411">
        <f t="shared" si="11"/>
        <v>-0.68951982964761582</v>
      </c>
      <c r="R127" s="411">
        <f t="shared" si="12"/>
        <v>-0.70111158336363033</v>
      </c>
      <c r="S127" s="84"/>
      <c r="T127" s="44"/>
      <c r="U127" s="412">
        <v>399</v>
      </c>
      <c r="V127" s="398" t="s">
        <v>441</v>
      </c>
      <c r="W127" s="399">
        <v>7996</v>
      </c>
      <c r="X127" s="417">
        <v>1457.8932107934997</v>
      </c>
      <c r="Y127" s="404">
        <v>465.48662360270674</v>
      </c>
      <c r="Z127" s="413">
        <v>1923.3798343962064</v>
      </c>
      <c r="AA127" s="419">
        <v>-38.205602801400701</v>
      </c>
      <c r="AB127" s="415">
        <v>551.35817671497773</v>
      </c>
      <c r="AC127" s="407">
        <v>2436.5324083097835</v>
      </c>
    </row>
    <row r="128" spans="1:29" ht="18.75">
      <c r="A128" s="397">
        <v>400</v>
      </c>
      <c r="B128" s="398" t="s">
        <v>309</v>
      </c>
      <c r="C128" s="399">
        <v>8456</v>
      </c>
      <c r="D128" s="400">
        <v>839.43625827814571</v>
      </c>
      <c r="E128" s="401">
        <v>399.42537842951748</v>
      </c>
      <c r="F128" s="416">
        <v>248.06977294228949</v>
      </c>
      <c r="G128" s="403">
        <v>191.94110690633869</v>
      </c>
      <c r="H128" s="404">
        <v>358.13895458845792</v>
      </c>
      <c r="I128" s="405">
        <v>1197.5752128666036</v>
      </c>
      <c r="J128" s="406">
        <v>115.69642857142857</v>
      </c>
      <c r="K128" s="399">
        <v>203.34052953472766</v>
      </c>
      <c r="L128" s="407">
        <v>1508.3363292336803</v>
      </c>
      <c r="M128" s="408">
        <v>2</v>
      </c>
      <c r="N128" s="409">
        <f t="shared" si="9"/>
        <v>-1536.6055620672623</v>
      </c>
      <c r="O128" s="410">
        <f t="shared" si="10"/>
        <v>-0.50464199873802917</v>
      </c>
      <c r="P128" s="239"/>
      <c r="Q128" s="411">
        <f t="shared" si="11"/>
        <v>-0.47762372512815288</v>
      </c>
      <c r="R128" s="411">
        <f t="shared" si="12"/>
        <v>-0.68225125282773846</v>
      </c>
      <c r="S128" s="84"/>
      <c r="T128" s="44"/>
      <c r="U128" s="412">
        <v>400</v>
      </c>
      <c r="V128" s="398" t="s">
        <v>442</v>
      </c>
      <c r="W128" s="399">
        <v>8468</v>
      </c>
      <c r="X128" s="417">
        <v>1652.9279726524169</v>
      </c>
      <c r="Y128" s="404">
        <v>639.62486803775573</v>
      </c>
      <c r="Z128" s="413">
        <v>2292.5528406901726</v>
      </c>
      <c r="AA128" s="418">
        <v>112.44780349551252</v>
      </c>
      <c r="AB128" s="415">
        <v>639.94124711525751</v>
      </c>
      <c r="AC128" s="407">
        <v>3044.9418913009426</v>
      </c>
    </row>
    <row r="129" spans="1:29" ht="18.75">
      <c r="A129" s="397">
        <v>402</v>
      </c>
      <c r="B129" s="398" t="s">
        <v>100</v>
      </c>
      <c r="C129" s="399">
        <v>9247</v>
      </c>
      <c r="D129" s="400">
        <v>68.083378392992316</v>
      </c>
      <c r="E129" s="401">
        <v>256.11495620201146</v>
      </c>
      <c r="F129" s="416">
        <v>-84.723694171082514</v>
      </c>
      <c r="G129" s="403">
        <v>-103.30788363793663</v>
      </c>
      <c r="H129" s="404">
        <v>542.29274359251644</v>
      </c>
      <c r="I129" s="405">
        <v>610.3761219855088</v>
      </c>
      <c r="J129" s="406">
        <v>-10.402725208175625</v>
      </c>
      <c r="K129" s="399">
        <v>207.3000155838713</v>
      </c>
      <c r="L129" s="407">
        <v>800.40780793770955</v>
      </c>
      <c r="M129" s="408">
        <v>11</v>
      </c>
      <c r="N129" s="409">
        <f t="shared" si="9"/>
        <v>-2785.9694581890967</v>
      </c>
      <c r="O129" s="410">
        <f t="shared" si="10"/>
        <v>-0.77681996383996454</v>
      </c>
      <c r="P129" s="239"/>
      <c r="Q129" s="411">
        <f t="shared" si="11"/>
        <v>-0.79423840130536294</v>
      </c>
      <c r="R129" s="411">
        <f t="shared" si="12"/>
        <v>-0.6851284851677345</v>
      </c>
      <c r="S129" s="84"/>
      <c r="T129" s="44"/>
      <c r="U129" s="412">
        <v>402</v>
      </c>
      <c r="V129" s="398" t="s">
        <v>100</v>
      </c>
      <c r="W129" s="399">
        <v>9358</v>
      </c>
      <c r="X129" s="417">
        <v>2036.1849715098083</v>
      </c>
      <c r="Y129" s="404">
        <v>930.23891835967368</v>
      </c>
      <c r="Z129" s="413">
        <v>2966.4238898694821</v>
      </c>
      <c r="AA129" s="419">
        <v>-38.410450951057918</v>
      </c>
      <c r="AB129" s="415">
        <v>658.36382720838253</v>
      </c>
      <c r="AC129" s="407">
        <v>3586.3772661268063</v>
      </c>
    </row>
    <row r="130" spans="1:29" ht="18.75">
      <c r="A130" s="397">
        <v>403</v>
      </c>
      <c r="B130" s="398" t="s">
        <v>101</v>
      </c>
      <c r="C130" s="399">
        <v>2866</v>
      </c>
      <c r="D130" s="400">
        <v>509.19818562456385</v>
      </c>
      <c r="E130" s="401">
        <v>265.03977669225401</v>
      </c>
      <c r="F130" s="416">
        <v>192.38485694347523</v>
      </c>
      <c r="G130" s="403">
        <v>51.773551988834612</v>
      </c>
      <c r="H130" s="404">
        <v>532.70237264480113</v>
      </c>
      <c r="I130" s="405">
        <v>1041.9005582693649</v>
      </c>
      <c r="J130" s="406">
        <v>19.460921144452197</v>
      </c>
      <c r="K130" s="399">
        <v>232.42003849105316</v>
      </c>
      <c r="L130" s="407">
        <v>1292.377180739707</v>
      </c>
      <c r="M130" s="408">
        <v>14</v>
      </c>
      <c r="N130" s="409">
        <f t="shared" si="9"/>
        <v>-2977.5580661621443</v>
      </c>
      <c r="O130" s="410">
        <f t="shared" si="10"/>
        <v>-0.69733096498889047</v>
      </c>
      <c r="P130" s="239"/>
      <c r="Q130" s="411">
        <f t="shared" si="11"/>
        <v>-0.7079441838685816</v>
      </c>
      <c r="R130" s="411">
        <f t="shared" si="12"/>
        <v>-0.68999213468808196</v>
      </c>
      <c r="S130" s="84"/>
      <c r="T130" s="44"/>
      <c r="U130" s="412">
        <v>403</v>
      </c>
      <c r="V130" s="398" t="s">
        <v>101</v>
      </c>
      <c r="W130" s="399">
        <v>2925</v>
      </c>
      <c r="X130" s="417">
        <v>2538.8767719867419</v>
      </c>
      <c r="Y130" s="404">
        <v>1028.5938987583781</v>
      </c>
      <c r="Z130" s="413">
        <v>3567.4706707451205</v>
      </c>
      <c r="AA130" s="418">
        <v>-47.258461538461539</v>
      </c>
      <c r="AB130" s="415">
        <v>749.72303769519215</v>
      </c>
      <c r="AC130" s="407">
        <v>4269.9352469018513</v>
      </c>
    </row>
    <row r="131" spans="1:29" ht="18.75">
      <c r="A131" s="397">
        <v>405</v>
      </c>
      <c r="B131" s="398" t="s">
        <v>310</v>
      </c>
      <c r="C131" s="399">
        <v>72634</v>
      </c>
      <c r="D131" s="400">
        <v>160.54259713082027</v>
      </c>
      <c r="E131" s="401">
        <v>112.44565905774155</v>
      </c>
      <c r="F131" s="416">
        <v>-7.4672192086350746</v>
      </c>
      <c r="G131" s="403">
        <v>55.564157281713797</v>
      </c>
      <c r="H131" s="404">
        <v>126.70480766583142</v>
      </c>
      <c r="I131" s="405">
        <v>287.24739102899468</v>
      </c>
      <c r="J131" s="406">
        <v>-79.436393424567001</v>
      </c>
      <c r="K131" s="399">
        <v>158.92825800045057</v>
      </c>
      <c r="L131" s="407">
        <v>367.05914585455849</v>
      </c>
      <c r="M131" s="408">
        <v>9</v>
      </c>
      <c r="N131" s="409">
        <f t="shared" si="9"/>
        <v>-1448.3228248674293</v>
      </c>
      <c r="O131" s="410">
        <f t="shared" si="10"/>
        <v>-0.79780610815002373</v>
      </c>
      <c r="P131" s="239"/>
      <c r="Q131" s="411">
        <f t="shared" si="11"/>
        <v>-0.79171558706011513</v>
      </c>
      <c r="R131" s="411">
        <f t="shared" si="12"/>
        <v>-0.69130966290769913</v>
      </c>
      <c r="S131" s="84"/>
      <c r="T131" s="44"/>
      <c r="U131" s="412">
        <v>405</v>
      </c>
      <c r="V131" s="398" t="s">
        <v>443</v>
      </c>
      <c r="W131" s="399">
        <v>72662</v>
      </c>
      <c r="X131" s="417">
        <v>1171.5391280535102</v>
      </c>
      <c r="Y131" s="404">
        <v>207.57218889318921</v>
      </c>
      <c r="Z131" s="413">
        <v>1379.1113169466994</v>
      </c>
      <c r="AA131" s="419">
        <v>-78.576229666125343</v>
      </c>
      <c r="AB131" s="415">
        <v>514.84688344141375</v>
      </c>
      <c r="AC131" s="407">
        <v>1815.3819707219877</v>
      </c>
    </row>
    <row r="132" spans="1:29" ht="18.75">
      <c r="A132" s="397">
        <v>407</v>
      </c>
      <c r="B132" s="398" t="s">
        <v>311</v>
      </c>
      <c r="C132" s="399">
        <v>2580</v>
      </c>
      <c r="D132" s="400">
        <v>573.90930232558139</v>
      </c>
      <c r="E132" s="401">
        <v>440.6108527131783</v>
      </c>
      <c r="F132" s="416">
        <v>89.836046511627913</v>
      </c>
      <c r="G132" s="403">
        <v>43.462403100775191</v>
      </c>
      <c r="H132" s="404">
        <v>467.86007751937984</v>
      </c>
      <c r="I132" s="405">
        <v>1041.768992248062</v>
      </c>
      <c r="J132" s="406">
        <v>-238.25271317829458</v>
      </c>
      <c r="K132" s="399">
        <v>250.61670977761008</v>
      </c>
      <c r="L132" s="407">
        <v>1024.6461240310077</v>
      </c>
      <c r="M132" s="408">
        <v>1</v>
      </c>
      <c r="N132" s="409">
        <f t="shared" si="9"/>
        <v>-2219.5589838552733</v>
      </c>
      <c r="O132" s="410">
        <f t="shared" si="10"/>
        <v>-0.68416111498615995</v>
      </c>
      <c r="P132" s="239"/>
      <c r="Q132" s="411">
        <f t="shared" si="11"/>
        <v>-0.62060437055621798</v>
      </c>
      <c r="R132" s="411">
        <f t="shared" si="12"/>
        <v>-0.65472601489564264</v>
      </c>
      <c r="S132" s="84"/>
      <c r="T132" s="44"/>
      <c r="U132" s="412">
        <v>407</v>
      </c>
      <c r="V132" s="398" t="s">
        <v>444</v>
      </c>
      <c r="W132" s="399">
        <v>2621</v>
      </c>
      <c r="X132" s="417">
        <v>1958.0761690946038</v>
      </c>
      <c r="Y132" s="404">
        <v>787.78833592186436</v>
      </c>
      <c r="Z132" s="413">
        <v>2745.8645050164682</v>
      </c>
      <c r="AA132" s="418">
        <v>-227.50820297596337</v>
      </c>
      <c r="AB132" s="415">
        <v>725.84880584577627</v>
      </c>
      <c r="AC132" s="407">
        <v>3244.205107886281</v>
      </c>
    </row>
    <row r="133" spans="1:29" ht="18.75">
      <c r="A133" s="397">
        <v>408</v>
      </c>
      <c r="B133" s="398" t="s">
        <v>312</v>
      </c>
      <c r="C133" s="399">
        <v>14203</v>
      </c>
      <c r="D133" s="400">
        <v>487.00640709709216</v>
      </c>
      <c r="E133" s="401">
        <v>402.40174610997678</v>
      </c>
      <c r="F133" s="416">
        <v>79.39414208265859</v>
      </c>
      <c r="G133" s="403">
        <v>5.210518904456805</v>
      </c>
      <c r="H133" s="404">
        <v>462.58072238259524</v>
      </c>
      <c r="I133" s="405">
        <v>949.58712947968741</v>
      </c>
      <c r="J133" s="406">
        <v>-0.24368091248327817</v>
      </c>
      <c r="K133" s="399">
        <v>180.4941653249677</v>
      </c>
      <c r="L133" s="407">
        <v>1128.2437513201437</v>
      </c>
      <c r="M133" s="408">
        <v>14</v>
      </c>
      <c r="N133" s="409">
        <f t="shared" si="9"/>
        <v>-1946.7579294455584</v>
      </c>
      <c r="O133" s="410">
        <f t="shared" si="10"/>
        <v>-0.63309166353391999</v>
      </c>
      <c r="P133" s="239"/>
      <c r="Q133" s="411">
        <f t="shared" si="11"/>
        <v>-0.61484165517188294</v>
      </c>
      <c r="R133" s="411">
        <f t="shared" si="12"/>
        <v>-0.69558937432595092</v>
      </c>
      <c r="S133" s="84"/>
      <c r="T133" s="44"/>
      <c r="U133" s="412">
        <v>408</v>
      </c>
      <c r="V133" s="398" t="s">
        <v>445</v>
      </c>
      <c r="W133" s="399">
        <v>14221</v>
      </c>
      <c r="X133" s="417">
        <v>1740.3268579706423</v>
      </c>
      <c r="Y133" s="404">
        <v>725.11921695071305</v>
      </c>
      <c r="Z133" s="413">
        <v>2465.4460749213558</v>
      </c>
      <c r="AA133" s="419">
        <v>16.625694395612122</v>
      </c>
      <c r="AB133" s="415">
        <v>592.92991144873406</v>
      </c>
      <c r="AC133" s="407">
        <v>3075.0016807657021</v>
      </c>
    </row>
    <row r="134" spans="1:29" ht="18.75">
      <c r="A134" s="397">
        <v>410</v>
      </c>
      <c r="B134" s="398" t="s">
        <v>313</v>
      </c>
      <c r="C134" s="399">
        <v>18788</v>
      </c>
      <c r="D134" s="400">
        <v>579.20140515222488</v>
      </c>
      <c r="E134" s="401">
        <v>758.20640834575261</v>
      </c>
      <c r="F134" s="416">
        <v>-89.802107728337234</v>
      </c>
      <c r="G134" s="403">
        <v>-89.202895465190551</v>
      </c>
      <c r="H134" s="404">
        <v>430.63503299978709</v>
      </c>
      <c r="I134" s="405">
        <v>1009.836438152012</v>
      </c>
      <c r="J134" s="406">
        <v>-78.316691505216099</v>
      </c>
      <c r="K134" s="399">
        <v>143.06512369676892</v>
      </c>
      <c r="L134" s="407">
        <v>1077.002554822227</v>
      </c>
      <c r="M134" s="408">
        <v>13</v>
      </c>
      <c r="N134" s="409">
        <f t="shared" si="9"/>
        <v>-1398.9735805096689</v>
      </c>
      <c r="O134" s="410">
        <f t="shared" si="10"/>
        <v>-0.56501900827979568</v>
      </c>
      <c r="P134" s="239"/>
      <c r="Q134" s="411">
        <f t="shared" si="11"/>
        <v>-0.51000179132267121</v>
      </c>
      <c r="R134" s="411">
        <f t="shared" si="12"/>
        <v>-0.70026922448374684</v>
      </c>
      <c r="S134" s="84"/>
      <c r="T134" s="44"/>
      <c r="U134" s="412">
        <v>410</v>
      </c>
      <c r="V134" s="398" t="s">
        <v>446</v>
      </c>
      <c r="W134" s="399">
        <v>18823</v>
      </c>
      <c r="X134" s="417">
        <v>1451.0827875767468</v>
      </c>
      <c r="Y134" s="404">
        <v>609.81543667983328</v>
      </c>
      <c r="Z134" s="413">
        <v>2060.8982242565799</v>
      </c>
      <c r="AA134" s="418">
        <v>-62.234181586357117</v>
      </c>
      <c r="AB134" s="415">
        <v>477.31209266167298</v>
      </c>
      <c r="AC134" s="407">
        <v>2475.9761353318959</v>
      </c>
    </row>
    <row r="135" spans="1:29" ht="18.75">
      <c r="A135" s="397">
        <v>416</v>
      </c>
      <c r="B135" s="398" t="s">
        <v>102</v>
      </c>
      <c r="C135" s="399">
        <v>2917</v>
      </c>
      <c r="D135" s="400">
        <v>138.05930750771341</v>
      </c>
      <c r="E135" s="401">
        <v>344.87384298937263</v>
      </c>
      <c r="F135" s="416">
        <v>-115.89269797737401</v>
      </c>
      <c r="G135" s="403">
        <v>-90.921837504285222</v>
      </c>
      <c r="H135" s="404">
        <v>451.16592389441206</v>
      </c>
      <c r="I135" s="405">
        <v>589.22523140212547</v>
      </c>
      <c r="J135" s="406">
        <v>-211.22454576619816</v>
      </c>
      <c r="K135" s="399">
        <v>178.03907076566523</v>
      </c>
      <c r="L135" s="407">
        <v>555.23105930750773</v>
      </c>
      <c r="M135" s="408">
        <v>9</v>
      </c>
      <c r="N135" s="409">
        <f t="shared" si="9"/>
        <v>-1889.354241812699</v>
      </c>
      <c r="O135" s="410">
        <f t="shared" si="10"/>
        <v>-0.77287310896736616</v>
      </c>
      <c r="P135" s="239"/>
      <c r="Q135" s="411">
        <f t="shared" si="11"/>
        <v>-0.7153854449474697</v>
      </c>
      <c r="R135" s="411">
        <f t="shared" si="12"/>
        <v>-0.69491606887069446</v>
      </c>
      <c r="S135" s="84"/>
      <c r="T135" s="44"/>
      <c r="U135" s="412">
        <v>416</v>
      </c>
      <c r="V135" s="398" t="s">
        <v>102</v>
      </c>
      <c r="W135" s="399">
        <v>2964</v>
      </c>
      <c r="X135" s="417">
        <v>1406.1507362541079</v>
      </c>
      <c r="Y135" s="404">
        <v>664.10611091723285</v>
      </c>
      <c r="Z135" s="413">
        <v>2070.2568471713407</v>
      </c>
      <c r="AA135" s="419">
        <v>-209.24561403508773</v>
      </c>
      <c r="AB135" s="415">
        <v>583.5740679839538</v>
      </c>
      <c r="AC135" s="407">
        <v>2444.5853011202066</v>
      </c>
    </row>
    <row r="136" spans="1:29" ht="18.75">
      <c r="A136" s="397">
        <v>418</v>
      </c>
      <c r="B136" s="398" t="s">
        <v>103</v>
      </c>
      <c r="C136" s="399">
        <v>24164</v>
      </c>
      <c r="D136" s="400">
        <v>787.5907134580367</v>
      </c>
      <c r="E136" s="401">
        <v>781.30454394967717</v>
      </c>
      <c r="F136" s="416">
        <v>-1.2707747061744745</v>
      </c>
      <c r="G136" s="403">
        <v>7.5569442145340178</v>
      </c>
      <c r="H136" s="404">
        <v>111.06964906472439</v>
      </c>
      <c r="I136" s="405">
        <v>898.66036252276115</v>
      </c>
      <c r="J136" s="406">
        <v>-103.12642774375104</v>
      </c>
      <c r="K136" s="399">
        <v>117.91049154760502</v>
      </c>
      <c r="L136" s="407">
        <v>915.05326104949506</v>
      </c>
      <c r="M136" s="408">
        <v>6</v>
      </c>
      <c r="N136" s="409">
        <f t="shared" si="9"/>
        <v>-401.44822955525331</v>
      </c>
      <c r="O136" s="410">
        <f t="shared" si="10"/>
        <v>-0.30493564376508525</v>
      </c>
      <c r="P136" s="239"/>
      <c r="Q136" s="411">
        <f t="shared" si="11"/>
        <v>-0.11881267289692965</v>
      </c>
      <c r="R136" s="411">
        <f t="shared" si="12"/>
        <v>-0.69906113814930781</v>
      </c>
      <c r="S136" s="84"/>
      <c r="T136" s="44"/>
      <c r="U136" s="412">
        <v>418</v>
      </c>
      <c r="V136" s="398" t="s">
        <v>103</v>
      </c>
      <c r="W136" s="399">
        <v>23828</v>
      </c>
      <c r="X136" s="417">
        <v>1016.1472723496245</v>
      </c>
      <c r="Y136" s="404">
        <v>3.6816957735712759</v>
      </c>
      <c r="Z136" s="413">
        <v>1019.8289681231958</v>
      </c>
      <c r="AA136" s="418">
        <v>-95.136268255833471</v>
      </c>
      <c r="AB136" s="415">
        <v>391.80879073738618</v>
      </c>
      <c r="AC136" s="407">
        <v>1316.5014906047484</v>
      </c>
    </row>
    <row r="137" spans="1:29" ht="18.75">
      <c r="A137" s="397">
        <v>420</v>
      </c>
      <c r="B137" s="398" t="s">
        <v>104</v>
      </c>
      <c r="C137" s="399">
        <v>9280</v>
      </c>
      <c r="D137" s="400">
        <v>-123.61400862068966</v>
      </c>
      <c r="E137" s="401">
        <v>83.412607758620695</v>
      </c>
      <c r="F137" s="416">
        <v>-118.65646551724137</v>
      </c>
      <c r="G137" s="403">
        <v>-88.370150862068968</v>
      </c>
      <c r="H137" s="404">
        <v>248.5478448275862</v>
      </c>
      <c r="I137" s="405">
        <v>124.93383620689656</v>
      </c>
      <c r="J137" s="406">
        <v>-123.59838362068966</v>
      </c>
      <c r="K137" s="399">
        <v>183.38507602450284</v>
      </c>
      <c r="L137" s="407">
        <v>188.0498922413793</v>
      </c>
      <c r="M137" s="408">
        <v>11</v>
      </c>
      <c r="N137" s="409">
        <f t="shared" si="9"/>
        <v>-2854.2421055137161</v>
      </c>
      <c r="O137" s="410">
        <f t="shared" si="10"/>
        <v>-0.93818808569981404</v>
      </c>
      <c r="P137" s="239"/>
      <c r="Q137" s="411">
        <f t="shared" si="11"/>
        <v>-0.95123520247885152</v>
      </c>
      <c r="R137" s="411">
        <f t="shared" si="12"/>
        <v>-0.69765865566993002</v>
      </c>
      <c r="S137" s="84"/>
      <c r="T137" s="44"/>
      <c r="U137" s="412">
        <v>420</v>
      </c>
      <c r="V137" s="398" t="s">
        <v>104</v>
      </c>
      <c r="W137" s="399">
        <v>9402</v>
      </c>
      <c r="X137" s="417">
        <v>2081.3406108310369</v>
      </c>
      <c r="Y137" s="404">
        <v>480.62709041317964</v>
      </c>
      <c r="Z137" s="413">
        <v>2561.9677012442166</v>
      </c>
      <c r="AA137" s="419">
        <v>-126.22548393958732</v>
      </c>
      <c r="AB137" s="415">
        <v>606.54978045046641</v>
      </c>
      <c r="AC137" s="407">
        <v>3042.2919977550955</v>
      </c>
    </row>
    <row r="138" spans="1:29" ht="18.75">
      <c r="A138" s="397">
        <v>421</v>
      </c>
      <c r="B138" s="398" t="s">
        <v>105</v>
      </c>
      <c r="C138" s="399">
        <v>719</v>
      </c>
      <c r="D138" s="400">
        <v>933.99304589707924</v>
      </c>
      <c r="E138" s="401">
        <v>922.81641168289286</v>
      </c>
      <c r="F138" s="416">
        <v>82.232267037552162</v>
      </c>
      <c r="G138" s="403">
        <v>-71.055632823365784</v>
      </c>
      <c r="H138" s="404">
        <v>121.97496522948539</v>
      </c>
      <c r="I138" s="405">
        <v>1055.9694019471488</v>
      </c>
      <c r="J138" s="406">
        <v>-259.05146036161335</v>
      </c>
      <c r="K138" s="399">
        <v>239.25132845537652</v>
      </c>
      <c r="L138" s="407">
        <v>1026.6022253129347</v>
      </c>
      <c r="M138" s="408">
        <v>16</v>
      </c>
      <c r="N138" s="409">
        <f t="shared" si="9"/>
        <v>-2898.2716329179648</v>
      </c>
      <c r="O138" s="410">
        <f t="shared" si="10"/>
        <v>-0.7384368867906328</v>
      </c>
      <c r="P138" s="239"/>
      <c r="Q138" s="411">
        <f t="shared" si="11"/>
        <v>-0.69053954863116807</v>
      </c>
      <c r="R138" s="411">
        <f t="shared" si="12"/>
        <v>-0.69089371122396381</v>
      </c>
      <c r="S138" s="84"/>
      <c r="T138" s="44"/>
      <c r="U138" s="412">
        <v>421</v>
      </c>
      <c r="V138" s="398" t="s">
        <v>105</v>
      </c>
      <c r="W138" s="399">
        <v>722</v>
      </c>
      <c r="X138" s="417">
        <v>2748.6088075938351</v>
      </c>
      <c r="Y138" s="404">
        <v>663.68312591913752</v>
      </c>
      <c r="Z138" s="413">
        <v>3412.2919335129732</v>
      </c>
      <c r="AA138" s="418">
        <v>-261.4279778393352</v>
      </c>
      <c r="AB138" s="415">
        <v>774.00990255726151</v>
      </c>
      <c r="AC138" s="407">
        <v>3924.8738582308993</v>
      </c>
    </row>
    <row r="139" spans="1:29" ht="18.75">
      <c r="A139" s="397">
        <v>422</v>
      </c>
      <c r="B139" s="398" t="s">
        <v>106</v>
      </c>
      <c r="C139" s="399">
        <v>10543</v>
      </c>
      <c r="D139" s="400">
        <v>427.97230389832117</v>
      </c>
      <c r="E139" s="401">
        <v>122.65730816655601</v>
      </c>
      <c r="F139" s="416">
        <v>164.51095513610926</v>
      </c>
      <c r="G139" s="403">
        <v>140.80404059565589</v>
      </c>
      <c r="H139" s="404">
        <v>252.57839324670397</v>
      </c>
      <c r="I139" s="405">
        <v>680.55060229536184</v>
      </c>
      <c r="J139" s="406">
        <v>-25.671251067058712</v>
      </c>
      <c r="K139" s="399">
        <v>197.29333085651518</v>
      </c>
      <c r="L139" s="407">
        <v>851.81105947073888</v>
      </c>
      <c r="M139" s="408">
        <v>12</v>
      </c>
      <c r="N139" s="409">
        <f t="shared" ref="N139:N202" si="13">L139-AC139</f>
        <v>-3095.2223537379805</v>
      </c>
      <c r="O139" s="410">
        <f t="shared" ref="O139:O202" si="14">N139/AC139</f>
        <v>-0.7841895493916623</v>
      </c>
      <c r="P139" s="239"/>
      <c r="Q139" s="411">
        <f t="shared" ref="Q139:Q202" si="15">I139/Z139-1</f>
        <v>-0.7970499612888492</v>
      </c>
      <c r="R139" s="411">
        <f t="shared" ref="R139:R202" si="16">K139/AB139-1</f>
        <v>-0.68867217253455193</v>
      </c>
      <c r="S139" s="84"/>
      <c r="T139" s="44"/>
      <c r="U139" s="412">
        <v>422</v>
      </c>
      <c r="V139" s="398" t="s">
        <v>106</v>
      </c>
      <c r="W139" s="399">
        <v>10719</v>
      </c>
      <c r="X139" s="417">
        <v>2741.723257561282</v>
      </c>
      <c r="Y139" s="404">
        <v>611.56805796271965</v>
      </c>
      <c r="Z139" s="413">
        <v>3353.2913155240017</v>
      </c>
      <c r="AA139" s="419">
        <v>-39.973598283421964</v>
      </c>
      <c r="AB139" s="415">
        <v>633.71569596813936</v>
      </c>
      <c r="AC139" s="407">
        <v>3947.0334132087196</v>
      </c>
    </row>
    <row r="140" spans="1:29" ht="18.75">
      <c r="A140" s="397">
        <v>423</v>
      </c>
      <c r="B140" s="398" t="s">
        <v>314</v>
      </c>
      <c r="C140" s="399">
        <v>20291</v>
      </c>
      <c r="D140" s="400">
        <v>626.1253264994333</v>
      </c>
      <c r="E140" s="401">
        <v>542.14947513676009</v>
      </c>
      <c r="F140" s="416">
        <v>72.303681435119017</v>
      </c>
      <c r="G140" s="403">
        <v>11.672169927554089</v>
      </c>
      <c r="H140" s="404">
        <v>146.90601744615839</v>
      </c>
      <c r="I140" s="405">
        <v>773.03134394559163</v>
      </c>
      <c r="J140" s="406">
        <v>-88.69897984328027</v>
      </c>
      <c r="K140" s="399">
        <v>125.99153793559104</v>
      </c>
      <c r="L140" s="407">
        <v>808.91612044748899</v>
      </c>
      <c r="M140" s="408">
        <v>2</v>
      </c>
      <c r="N140" s="409">
        <f t="shared" si="13"/>
        <v>-527.1621548897117</v>
      </c>
      <c r="O140" s="410">
        <f t="shared" si="14"/>
        <v>-0.3945593342999803</v>
      </c>
      <c r="P140" s="239"/>
      <c r="Q140" s="411">
        <f t="shared" si="15"/>
        <v>-0.23362569089101637</v>
      </c>
      <c r="R140" s="411">
        <f t="shared" si="16"/>
        <v>-0.69218058811182892</v>
      </c>
      <c r="S140" s="84"/>
      <c r="T140" s="44"/>
      <c r="U140" s="412">
        <v>423</v>
      </c>
      <c r="V140" s="398" t="s">
        <v>447</v>
      </c>
      <c r="W140" s="399">
        <v>20146</v>
      </c>
      <c r="X140" s="417">
        <v>1004.0378475033397</v>
      </c>
      <c r="Y140" s="404">
        <v>4.6485538510424682</v>
      </c>
      <c r="Z140" s="413">
        <v>1008.6864013543822</v>
      </c>
      <c r="AA140" s="418">
        <v>-81.91154571627122</v>
      </c>
      <c r="AB140" s="415">
        <v>409.30341969908966</v>
      </c>
      <c r="AC140" s="407">
        <v>1336.0782753372007</v>
      </c>
    </row>
    <row r="141" spans="1:29" ht="18.75">
      <c r="A141" s="397">
        <v>425</v>
      </c>
      <c r="B141" s="398" t="s">
        <v>315</v>
      </c>
      <c r="C141" s="399">
        <v>10218</v>
      </c>
      <c r="D141" s="400">
        <v>1266.6005089058524</v>
      </c>
      <c r="E141" s="401">
        <v>1591.265707574868</v>
      </c>
      <c r="F141" s="416">
        <v>-128.79868858876492</v>
      </c>
      <c r="G141" s="402">
        <v>-195.86651008025055</v>
      </c>
      <c r="H141" s="404">
        <v>551.65130162458411</v>
      </c>
      <c r="I141" s="405">
        <v>1818.2518105304364</v>
      </c>
      <c r="J141" s="406">
        <v>86.755823057349772</v>
      </c>
      <c r="K141" s="399">
        <v>114.94742880490692</v>
      </c>
      <c r="L141" s="407">
        <v>2022.6605010765315</v>
      </c>
      <c r="M141" s="408">
        <v>17</v>
      </c>
      <c r="N141" s="409">
        <f t="shared" si="13"/>
        <v>-829.46769807266719</v>
      </c>
      <c r="O141" s="410">
        <f t="shared" si="14"/>
        <v>-0.29082412856480322</v>
      </c>
      <c r="P141" s="239"/>
      <c r="Q141" s="411">
        <f t="shared" si="15"/>
        <v>-0.24462208674145236</v>
      </c>
      <c r="R141" s="411">
        <f t="shared" si="16"/>
        <v>-0.70326271224697323</v>
      </c>
      <c r="S141" s="84"/>
      <c r="T141" s="44"/>
      <c r="U141" s="412">
        <v>425</v>
      </c>
      <c r="V141" s="398" t="s">
        <v>448</v>
      </c>
      <c r="W141" s="399">
        <v>10238</v>
      </c>
      <c r="X141" s="417">
        <v>1662.4798926006181</v>
      </c>
      <c r="Y141" s="404">
        <v>744.59579576160229</v>
      </c>
      <c r="Z141" s="413">
        <v>2407.0756883622207</v>
      </c>
      <c r="AA141" s="419">
        <v>57.681480757960536</v>
      </c>
      <c r="AB141" s="415">
        <v>387.3710300290175</v>
      </c>
      <c r="AC141" s="407">
        <v>2852.1281991491987</v>
      </c>
    </row>
    <row r="142" spans="1:29" ht="18.75">
      <c r="A142" s="397">
        <v>426</v>
      </c>
      <c r="B142" s="398" t="s">
        <v>316</v>
      </c>
      <c r="C142" s="399">
        <v>11979</v>
      </c>
      <c r="D142" s="400">
        <v>391.32991067701812</v>
      </c>
      <c r="E142" s="401">
        <v>444.58994907755238</v>
      </c>
      <c r="F142" s="416">
        <v>-25.95442023541197</v>
      </c>
      <c r="G142" s="403">
        <v>-27.305618165122297</v>
      </c>
      <c r="H142" s="404">
        <v>534.64454461975129</v>
      </c>
      <c r="I142" s="405">
        <v>925.97445529676929</v>
      </c>
      <c r="J142" s="406">
        <v>-187.41956757659236</v>
      </c>
      <c r="K142" s="399">
        <v>175.503471790406</v>
      </c>
      <c r="L142" s="407">
        <v>914.17205108940641</v>
      </c>
      <c r="M142" s="408">
        <v>12</v>
      </c>
      <c r="N142" s="409">
        <f t="shared" si="13"/>
        <v>-1717.7675140168358</v>
      </c>
      <c r="O142" s="410">
        <f t="shared" si="14"/>
        <v>-0.65266221792881307</v>
      </c>
      <c r="P142" s="239"/>
      <c r="Q142" s="411">
        <f t="shared" si="15"/>
        <v>-0.59367178667669163</v>
      </c>
      <c r="R142" s="411">
        <f t="shared" si="16"/>
        <v>-0.69785484592571922</v>
      </c>
      <c r="S142" s="84"/>
      <c r="T142" s="44"/>
      <c r="U142" s="412">
        <v>426</v>
      </c>
      <c r="V142" s="398" t="s">
        <v>449</v>
      </c>
      <c r="W142" s="399">
        <v>11994</v>
      </c>
      <c r="X142" s="417">
        <v>1475.1576318551874</v>
      </c>
      <c r="Y142" s="404">
        <v>803.72536207560131</v>
      </c>
      <c r="Z142" s="413">
        <v>2278.8829939307889</v>
      </c>
      <c r="AA142" s="418">
        <v>-227.80156745039187</v>
      </c>
      <c r="AB142" s="415">
        <v>580.85813862584541</v>
      </c>
      <c r="AC142" s="407">
        <v>2631.9395651062423</v>
      </c>
    </row>
    <row r="143" spans="1:29" ht="18.75">
      <c r="A143" s="397">
        <v>430</v>
      </c>
      <c r="B143" s="398" t="s">
        <v>107</v>
      </c>
      <c r="C143" s="399">
        <v>15628</v>
      </c>
      <c r="D143" s="400">
        <v>161.51081392372666</v>
      </c>
      <c r="E143" s="401">
        <v>112.17379063219862</v>
      </c>
      <c r="F143" s="416">
        <v>33.68095725620681</v>
      </c>
      <c r="G143" s="403">
        <v>15.656066035321219</v>
      </c>
      <c r="H143" s="404">
        <v>402.29453544919375</v>
      </c>
      <c r="I143" s="405">
        <v>563.80534937292043</v>
      </c>
      <c r="J143" s="406">
        <v>-116.36530586127463</v>
      </c>
      <c r="K143" s="399">
        <v>209.20221173706074</v>
      </c>
      <c r="L143" s="407">
        <v>645.37362426414131</v>
      </c>
      <c r="M143" s="408">
        <v>2</v>
      </c>
      <c r="N143" s="409">
        <f t="shared" si="13"/>
        <v>-2443.4118618077309</v>
      </c>
      <c r="O143" s="410">
        <f t="shared" si="14"/>
        <v>-0.79105909841447497</v>
      </c>
      <c r="P143" s="239"/>
      <c r="Q143" s="411">
        <f t="shared" si="15"/>
        <v>-0.77910908479055441</v>
      </c>
      <c r="R143" s="411">
        <f t="shared" si="16"/>
        <v>-0.67621931999297402</v>
      </c>
      <c r="S143" s="84"/>
      <c r="T143" s="44"/>
      <c r="U143" s="412">
        <v>430</v>
      </c>
      <c r="V143" s="398" t="s">
        <v>107</v>
      </c>
      <c r="W143" s="399">
        <v>15770</v>
      </c>
      <c r="X143" s="417">
        <v>1861.0907531919772</v>
      </c>
      <c r="Y143" s="404">
        <v>691.3245366732865</v>
      </c>
      <c r="Z143" s="413">
        <v>2552.4152898652637</v>
      </c>
      <c r="AA143" s="419">
        <v>-109.75301204819277</v>
      </c>
      <c r="AB143" s="415">
        <v>646.12320825480106</v>
      </c>
      <c r="AC143" s="407">
        <v>3088.7854860718721</v>
      </c>
    </row>
    <row r="144" spans="1:29" ht="18.75">
      <c r="A144" s="397">
        <v>433</v>
      </c>
      <c r="B144" s="398" t="s">
        <v>108</v>
      </c>
      <c r="C144" s="399">
        <v>7799</v>
      </c>
      <c r="D144" s="400">
        <v>432.81869470444929</v>
      </c>
      <c r="E144" s="401">
        <v>292.83202974740351</v>
      </c>
      <c r="F144" s="416">
        <v>73.779715348121556</v>
      </c>
      <c r="G144" s="403">
        <v>66.206949608924219</v>
      </c>
      <c r="H144" s="404">
        <v>299.32811898961404</v>
      </c>
      <c r="I144" s="405">
        <v>732.14681369406333</v>
      </c>
      <c r="J144" s="406">
        <v>-107.65495576355943</v>
      </c>
      <c r="K144" s="399">
        <v>186.06207842584081</v>
      </c>
      <c r="L144" s="407">
        <v>816.74483908193361</v>
      </c>
      <c r="M144" s="408">
        <v>5</v>
      </c>
      <c r="N144" s="409">
        <f t="shared" si="13"/>
        <v>-1562.0963730619956</v>
      </c>
      <c r="O144" s="410">
        <f t="shared" si="14"/>
        <v>-0.65666273355595561</v>
      </c>
      <c r="P144" s="239"/>
      <c r="Q144" s="411">
        <f t="shared" si="15"/>
        <v>-0.60194259245178028</v>
      </c>
      <c r="R144" s="411">
        <f t="shared" si="16"/>
        <v>-0.69998808726815565</v>
      </c>
      <c r="S144" s="84"/>
      <c r="T144" s="44"/>
      <c r="U144" s="412">
        <v>433</v>
      </c>
      <c r="V144" s="398" t="s">
        <v>108</v>
      </c>
      <c r="W144" s="399">
        <v>7853</v>
      </c>
      <c r="X144" s="417">
        <v>1313.5775058077115</v>
      </c>
      <c r="Y144" s="404">
        <v>525.7220520214513</v>
      </c>
      <c r="Z144" s="413">
        <v>1839.2995578291625</v>
      </c>
      <c r="AA144" s="418">
        <v>-80.640646886540182</v>
      </c>
      <c r="AB144" s="415">
        <v>620.18230120130647</v>
      </c>
      <c r="AC144" s="407">
        <v>2378.8412121439292</v>
      </c>
    </row>
    <row r="145" spans="1:29" ht="18.75">
      <c r="A145" s="397">
        <v>434</v>
      </c>
      <c r="B145" s="398" t="s">
        <v>317</v>
      </c>
      <c r="C145" s="399">
        <v>14643</v>
      </c>
      <c r="D145" s="400">
        <v>514.56538960595503</v>
      </c>
      <c r="E145" s="401">
        <v>263.7491634227959</v>
      </c>
      <c r="F145" s="416">
        <v>153.1442327391928</v>
      </c>
      <c r="G145" s="403">
        <v>97.6719934439664</v>
      </c>
      <c r="H145" s="404">
        <v>129.94256641398621</v>
      </c>
      <c r="I145" s="405">
        <v>644.50795601994128</v>
      </c>
      <c r="J145" s="406">
        <v>-69.570921259304782</v>
      </c>
      <c r="K145" s="399">
        <v>180.08328515725412</v>
      </c>
      <c r="L145" s="407">
        <v>757.79860684286007</v>
      </c>
      <c r="M145" s="408">
        <v>1</v>
      </c>
      <c r="N145" s="409">
        <f t="shared" si="13"/>
        <v>-1634.4394727813619</v>
      </c>
      <c r="O145" s="410">
        <f t="shared" si="14"/>
        <v>-0.68322609137553036</v>
      </c>
      <c r="P145" s="239"/>
      <c r="Q145" s="411">
        <f t="shared" si="15"/>
        <v>-0.65493240343930825</v>
      </c>
      <c r="R145" s="411">
        <f t="shared" si="16"/>
        <v>-0.69124379475198072</v>
      </c>
      <c r="S145" s="84"/>
      <c r="T145" s="44"/>
      <c r="U145" s="412">
        <v>434</v>
      </c>
      <c r="V145" s="398" t="s">
        <v>450</v>
      </c>
      <c r="W145" s="399">
        <v>14745</v>
      </c>
      <c r="X145" s="417">
        <v>1615.502565557932</v>
      </c>
      <c r="Y145" s="404">
        <v>252.27048077788277</v>
      </c>
      <c r="Z145" s="413">
        <v>1867.773046335815</v>
      </c>
      <c r="AA145" s="419">
        <v>-58.788945405222108</v>
      </c>
      <c r="AB145" s="415">
        <v>583.25397869362951</v>
      </c>
      <c r="AC145" s="407">
        <v>2392.2380796242219</v>
      </c>
    </row>
    <row r="146" spans="1:29" ht="18.75">
      <c r="A146" s="397">
        <v>435</v>
      </c>
      <c r="B146" s="398" t="s">
        <v>109</v>
      </c>
      <c r="C146" s="399">
        <v>703</v>
      </c>
      <c r="D146" s="400">
        <v>1011.8748221906117</v>
      </c>
      <c r="E146" s="401">
        <v>123.82361308677098</v>
      </c>
      <c r="F146" s="416">
        <v>401.13086770981511</v>
      </c>
      <c r="G146" s="403">
        <v>486.92034139402563</v>
      </c>
      <c r="H146" s="404">
        <v>2.9402560455192033</v>
      </c>
      <c r="I146" s="405">
        <v>1014.8150782361308</v>
      </c>
      <c r="J146" s="406">
        <v>-271.30298719772406</v>
      </c>
      <c r="K146" s="399">
        <v>216.11030225786345</v>
      </c>
      <c r="L146" s="407">
        <v>956.03698435277386</v>
      </c>
      <c r="M146" s="408">
        <v>13</v>
      </c>
      <c r="N146" s="409">
        <f t="shared" si="13"/>
        <v>-2637.1658419167293</v>
      </c>
      <c r="O146" s="410">
        <f t="shared" si="14"/>
        <v>-0.73393180664244873</v>
      </c>
      <c r="P146" s="239"/>
      <c r="Q146" s="411">
        <f t="shared" si="15"/>
        <v>-0.67677286857041674</v>
      </c>
      <c r="R146" s="411">
        <f t="shared" si="16"/>
        <v>-0.69751796836395041</v>
      </c>
      <c r="S146" s="84"/>
      <c r="T146" s="44"/>
      <c r="U146" s="412">
        <v>435</v>
      </c>
      <c r="V146" s="398" t="s">
        <v>109</v>
      </c>
      <c r="W146" s="399">
        <v>699</v>
      </c>
      <c r="X146" s="417">
        <v>2676.1770273787847</v>
      </c>
      <c r="Y146" s="404">
        <v>463.45755016352086</v>
      </c>
      <c r="Z146" s="413">
        <v>3139.6345775423056</v>
      </c>
      <c r="AA146" s="418">
        <v>-260.88841201716735</v>
      </c>
      <c r="AB146" s="415">
        <v>714.45666074436531</v>
      </c>
      <c r="AC146" s="407">
        <v>3593.202826269503</v>
      </c>
    </row>
    <row r="147" spans="1:29" ht="18.75">
      <c r="A147" s="397">
        <v>436</v>
      </c>
      <c r="B147" s="398" t="s">
        <v>110</v>
      </c>
      <c r="C147" s="399">
        <v>2018</v>
      </c>
      <c r="D147" s="400">
        <v>1427.872646184341</v>
      </c>
      <c r="E147" s="401">
        <v>1217.7358771060456</v>
      </c>
      <c r="F147" s="416">
        <v>172.70812685827553</v>
      </c>
      <c r="G147" s="403">
        <v>37.428642220019825</v>
      </c>
      <c r="H147" s="404">
        <v>739.17046580773047</v>
      </c>
      <c r="I147" s="405">
        <v>2167.0431119920713</v>
      </c>
      <c r="J147" s="406">
        <v>-192.51139742319128</v>
      </c>
      <c r="K147" s="399">
        <v>160.32289298201221</v>
      </c>
      <c r="L147" s="407">
        <v>2134.3171456888008</v>
      </c>
      <c r="M147" s="408">
        <v>17</v>
      </c>
      <c r="N147" s="409">
        <f t="shared" si="13"/>
        <v>-1331.7912610945268</v>
      </c>
      <c r="O147" s="410">
        <f t="shared" si="14"/>
        <v>-0.38423243153276809</v>
      </c>
      <c r="P147" s="239"/>
      <c r="Q147" s="411">
        <f t="shared" si="15"/>
        <v>-0.30193366202956728</v>
      </c>
      <c r="R147" s="411">
        <f t="shared" si="16"/>
        <v>-0.69571181489638723</v>
      </c>
      <c r="S147" s="84"/>
      <c r="T147" s="44"/>
      <c r="U147" s="412">
        <v>436</v>
      </c>
      <c r="V147" s="398" t="s">
        <v>110</v>
      </c>
      <c r="W147" s="399">
        <v>2036</v>
      </c>
      <c r="X147" s="417">
        <v>2016.7081699908679</v>
      </c>
      <c r="Y147" s="404">
        <v>1087.6430844938579</v>
      </c>
      <c r="Z147" s="413">
        <v>3104.3512544847258</v>
      </c>
      <c r="AA147" s="419">
        <v>-165.12131630648329</v>
      </c>
      <c r="AB147" s="415">
        <v>526.87846860508523</v>
      </c>
      <c r="AC147" s="407">
        <v>3466.1084067833276</v>
      </c>
    </row>
    <row r="148" spans="1:29" ht="18.75">
      <c r="A148" s="397">
        <v>440</v>
      </c>
      <c r="B148" s="398" t="s">
        <v>318</v>
      </c>
      <c r="C148" s="399">
        <v>5622</v>
      </c>
      <c r="D148" s="400">
        <v>1298.8452508004268</v>
      </c>
      <c r="E148" s="401">
        <v>1780.6606189967983</v>
      </c>
      <c r="F148" s="416">
        <v>-235.94628246175739</v>
      </c>
      <c r="G148" s="403">
        <v>-245.869085734614</v>
      </c>
      <c r="H148" s="404">
        <v>574.14852365706156</v>
      </c>
      <c r="I148" s="405">
        <v>1872.9937744574884</v>
      </c>
      <c r="J148" s="406">
        <v>-247.04162219850588</v>
      </c>
      <c r="K148" s="399">
        <v>134.29898935590461</v>
      </c>
      <c r="L148" s="407">
        <v>1760.2858413376023</v>
      </c>
      <c r="M148" s="408">
        <v>15</v>
      </c>
      <c r="N148" s="409">
        <f t="shared" si="13"/>
        <v>-1221.9606628512536</v>
      </c>
      <c r="O148" s="410">
        <f t="shared" si="14"/>
        <v>-0.40974502313436889</v>
      </c>
      <c r="P148" s="239"/>
      <c r="Q148" s="411">
        <f t="shared" si="15"/>
        <v>-0.32050587108149631</v>
      </c>
      <c r="R148" s="411">
        <f t="shared" si="16"/>
        <v>-0.70183714000734376</v>
      </c>
      <c r="S148" s="84"/>
      <c r="T148" s="44"/>
      <c r="U148" s="412">
        <v>440</v>
      </c>
      <c r="V148" s="398" t="s">
        <v>451</v>
      </c>
      <c r="W148" s="399">
        <v>5534</v>
      </c>
      <c r="X148" s="417">
        <v>1922.0860413664586</v>
      </c>
      <c r="Y148" s="404">
        <v>834.36717102344437</v>
      </c>
      <c r="Z148" s="413">
        <v>2756.453212389903</v>
      </c>
      <c r="AA148" s="418">
        <v>-224.62829779544634</v>
      </c>
      <c r="AB148" s="415">
        <v>450.42158959439939</v>
      </c>
      <c r="AC148" s="407">
        <v>2982.2465041888559</v>
      </c>
    </row>
    <row r="149" spans="1:29" ht="18.75">
      <c r="A149" s="397">
        <v>441</v>
      </c>
      <c r="B149" s="398" t="s">
        <v>111</v>
      </c>
      <c r="C149" s="399">
        <v>4473</v>
      </c>
      <c r="D149" s="400">
        <v>-131.87793427230048</v>
      </c>
      <c r="E149" s="401">
        <v>63.194500335345403</v>
      </c>
      <c r="F149" s="416">
        <v>-151.70400178850883</v>
      </c>
      <c r="G149" s="403">
        <v>-43.368432819137041</v>
      </c>
      <c r="H149" s="404">
        <v>184.07243460764587</v>
      </c>
      <c r="I149" s="405">
        <v>52.194500335345403</v>
      </c>
      <c r="J149" s="406">
        <v>-89.200089425441533</v>
      </c>
      <c r="K149" s="399">
        <v>199.96236959153097</v>
      </c>
      <c r="L149" s="407">
        <v>165.22177509501452</v>
      </c>
      <c r="M149" s="408">
        <v>9</v>
      </c>
      <c r="N149" s="409">
        <f t="shared" si="13"/>
        <v>-2888.3512815490653</v>
      </c>
      <c r="O149" s="410">
        <f t="shared" si="14"/>
        <v>-0.94589231302800547</v>
      </c>
      <c r="P149" s="239"/>
      <c r="Q149" s="411">
        <f t="shared" si="15"/>
        <v>-0.97901473946192585</v>
      </c>
      <c r="R149" s="411">
        <f t="shared" si="16"/>
        <v>-0.69673424557781649</v>
      </c>
      <c r="S149" s="84"/>
      <c r="T149" s="44"/>
      <c r="U149" s="412">
        <v>441</v>
      </c>
      <c r="V149" s="398" t="s">
        <v>111</v>
      </c>
      <c r="W149" s="399">
        <v>4543</v>
      </c>
      <c r="X149" s="417">
        <v>2025.089524058478</v>
      </c>
      <c r="Y149" s="404">
        <v>462.10858533108552</v>
      </c>
      <c r="Z149" s="413">
        <v>2487.1981093895633</v>
      </c>
      <c r="AA149" s="419">
        <v>-92.98855381906229</v>
      </c>
      <c r="AB149" s="415">
        <v>659.3635010735785</v>
      </c>
      <c r="AC149" s="407">
        <v>3053.5730566440798</v>
      </c>
    </row>
    <row r="150" spans="1:29" ht="18.75">
      <c r="A150" s="397">
        <v>444</v>
      </c>
      <c r="B150" s="398" t="s">
        <v>319</v>
      </c>
      <c r="C150" s="399">
        <v>45988</v>
      </c>
      <c r="D150" s="400">
        <v>428.26617813342614</v>
      </c>
      <c r="E150" s="401">
        <v>304.31736539966948</v>
      </c>
      <c r="F150" s="416">
        <v>37.867813342611115</v>
      </c>
      <c r="G150" s="403">
        <v>86.080999391145511</v>
      </c>
      <c r="H150" s="404">
        <v>148.83380447073151</v>
      </c>
      <c r="I150" s="405">
        <v>577.09998260415762</v>
      </c>
      <c r="J150" s="406">
        <v>-21.618748369139777</v>
      </c>
      <c r="K150" s="399">
        <v>157.08828207710789</v>
      </c>
      <c r="L150" s="407">
        <v>717.09037140123507</v>
      </c>
      <c r="M150" s="408">
        <v>1</v>
      </c>
      <c r="N150" s="409">
        <f t="shared" si="13"/>
        <v>-1237.6554051969711</v>
      </c>
      <c r="O150" s="410">
        <f t="shared" si="14"/>
        <v>-0.63315415232707695</v>
      </c>
      <c r="P150" s="239"/>
      <c r="Q150" s="411">
        <f t="shared" si="15"/>
        <v>-0.60332507107332611</v>
      </c>
      <c r="R150" s="411">
        <f t="shared" si="16"/>
        <v>-0.69345177626061827</v>
      </c>
      <c r="S150" s="84"/>
      <c r="T150" s="44"/>
      <c r="U150" s="412">
        <v>444</v>
      </c>
      <c r="V150" s="398" t="s">
        <v>452</v>
      </c>
      <c r="W150" s="399">
        <v>45886</v>
      </c>
      <c r="X150" s="417">
        <v>1346.4181768519495</v>
      </c>
      <c r="Y150" s="404">
        <v>108.42542560530498</v>
      </c>
      <c r="Z150" s="413">
        <v>1454.8436024572545</v>
      </c>
      <c r="AA150" s="418">
        <v>-12.540142962995249</v>
      </c>
      <c r="AB150" s="415">
        <v>512.44231710394672</v>
      </c>
      <c r="AC150" s="407">
        <v>1954.7457765982062</v>
      </c>
    </row>
    <row r="151" spans="1:29" ht="18.75">
      <c r="A151" s="397">
        <v>445</v>
      </c>
      <c r="B151" s="398" t="s">
        <v>320</v>
      </c>
      <c r="C151" s="399">
        <v>15086</v>
      </c>
      <c r="D151" s="400">
        <v>516.24486278668962</v>
      </c>
      <c r="E151" s="401">
        <v>756.32613018692825</v>
      </c>
      <c r="F151" s="416">
        <v>-225.33408458173142</v>
      </c>
      <c r="G151" s="403">
        <v>-14.747182818507225</v>
      </c>
      <c r="H151" s="404">
        <v>57.745923372663398</v>
      </c>
      <c r="I151" s="405">
        <v>573.99078615935309</v>
      </c>
      <c r="J151" s="406">
        <v>-21.443391223651066</v>
      </c>
      <c r="K151" s="399">
        <v>158.1880220378435</v>
      </c>
      <c r="L151" s="407">
        <v>699.40686729418007</v>
      </c>
      <c r="M151" s="408">
        <v>2</v>
      </c>
      <c r="N151" s="409">
        <f t="shared" si="13"/>
        <v>-1634.3100562453885</v>
      </c>
      <c r="O151" s="410">
        <f t="shared" si="14"/>
        <v>-0.70030346858290604</v>
      </c>
      <c r="P151" s="239"/>
      <c r="Q151" s="411">
        <f t="shared" si="15"/>
        <v>-0.69447140796887563</v>
      </c>
      <c r="R151" s="411">
        <f t="shared" si="16"/>
        <v>-0.66652981139749379</v>
      </c>
      <c r="S151" s="84"/>
      <c r="T151" s="44"/>
      <c r="U151" s="412">
        <v>445</v>
      </c>
      <c r="V151" s="398" t="s">
        <v>453</v>
      </c>
      <c r="W151" s="399">
        <v>15105</v>
      </c>
      <c r="X151" s="417">
        <v>1813.4425580797699</v>
      </c>
      <c r="Y151" s="404">
        <v>65.23852490339091</v>
      </c>
      <c r="Z151" s="413">
        <v>1878.6810829831609</v>
      </c>
      <c r="AA151" s="419">
        <v>-19.33346573982125</v>
      </c>
      <c r="AB151" s="415">
        <v>474.36930629622896</v>
      </c>
      <c r="AC151" s="407">
        <v>2333.7169235395686</v>
      </c>
    </row>
    <row r="152" spans="1:29" ht="18.75">
      <c r="A152" s="397">
        <v>475</v>
      </c>
      <c r="B152" s="398" t="s">
        <v>321</v>
      </c>
      <c r="C152" s="399">
        <v>5487</v>
      </c>
      <c r="D152" s="400">
        <v>516.43375250592305</v>
      </c>
      <c r="E152" s="401">
        <v>910.74539821396024</v>
      </c>
      <c r="F152" s="416">
        <v>-222.49589939857844</v>
      </c>
      <c r="G152" s="403">
        <v>-171.81574630945872</v>
      </c>
      <c r="H152" s="404">
        <v>339.98760707125933</v>
      </c>
      <c r="I152" s="405">
        <v>856.42135957718244</v>
      </c>
      <c r="J152" s="406">
        <v>-37.173501002369235</v>
      </c>
      <c r="K152" s="399">
        <v>201.49183411686249</v>
      </c>
      <c r="L152" s="407">
        <v>1023.1339529797704</v>
      </c>
      <c r="M152" s="408">
        <v>15</v>
      </c>
      <c r="N152" s="409">
        <f t="shared" si="13"/>
        <v>-2529.7362251355835</v>
      </c>
      <c r="O152" s="410">
        <f t="shared" si="14"/>
        <v>-0.71202607984891264</v>
      </c>
      <c r="P152" s="239"/>
      <c r="Q152" s="411">
        <f t="shared" si="15"/>
        <v>-0.70230009498289592</v>
      </c>
      <c r="R152" s="411">
        <f t="shared" si="16"/>
        <v>-0.70350635756854318</v>
      </c>
      <c r="S152" s="84"/>
      <c r="T152" s="44"/>
      <c r="U152" s="412">
        <v>475</v>
      </c>
      <c r="V152" s="398" t="s">
        <v>454</v>
      </c>
      <c r="W152" s="399">
        <v>5451</v>
      </c>
      <c r="X152" s="417">
        <v>2250.2571403221859</v>
      </c>
      <c r="Y152" s="404">
        <v>626.53705794259781</v>
      </c>
      <c r="Z152" s="413">
        <v>2876.794198264784</v>
      </c>
      <c r="AA152" s="418">
        <v>-3.5063291139240507</v>
      </c>
      <c r="AB152" s="415">
        <v>679.58230896449402</v>
      </c>
      <c r="AC152" s="407">
        <v>3552.8701781153541</v>
      </c>
    </row>
    <row r="153" spans="1:29" ht="18.75">
      <c r="A153" s="397">
        <v>480</v>
      </c>
      <c r="B153" s="398" t="s">
        <v>322</v>
      </c>
      <c r="C153" s="399">
        <v>1990</v>
      </c>
      <c r="D153" s="400">
        <v>416.52562814070353</v>
      </c>
      <c r="E153" s="401">
        <v>247.35577889447237</v>
      </c>
      <c r="F153" s="416">
        <v>131.51105527638191</v>
      </c>
      <c r="G153" s="403">
        <v>37.658793969849249</v>
      </c>
      <c r="H153" s="404">
        <v>485.59246231155777</v>
      </c>
      <c r="I153" s="405">
        <v>902.11859296482407</v>
      </c>
      <c r="J153" s="406">
        <v>-236.74824120603014</v>
      </c>
      <c r="K153" s="399">
        <v>218.45536764107902</v>
      </c>
      <c r="L153" s="407">
        <v>871.58140703517586</v>
      </c>
      <c r="M153" s="408">
        <v>2</v>
      </c>
      <c r="N153" s="409">
        <f t="shared" si="13"/>
        <v>-1747.1045296287275</v>
      </c>
      <c r="O153" s="410">
        <f t="shared" si="14"/>
        <v>-0.66716840884495898</v>
      </c>
      <c r="P153" s="239"/>
      <c r="Q153" s="411">
        <f t="shared" si="15"/>
        <v>-0.58503710284254762</v>
      </c>
      <c r="R153" s="411">
        <f t="shared" si="16"/>
        <v>-0.67986994041125359</v>
      </c>
      <c r="S153" s="84"/>
      <c r="T153" s="44"/>
      <c r="U153" s="412">
        <v>480</v>
      </c>
      <c r="V153" s="398" t="s">
        <v>455</v>
      </c>
      <c r="W153" s="399">
        <v>1999</v>
      </c>
      <c r="X153" s="417">
        <v>1456.0610414114471</v>
      </c>
      <c r="Y153" s="404">
        <v>717.91306360962585</v>
      </c>
      <c r="Z153" s="413">
        <v>2173.9741050210732</v>
      </c>
      <c r="AA153" s="419">
        <v>-237.68384192096048</v>
      </c>
      <c r="AB153" s="415">
        <v>682.39567356379041</v>
      </c>
      <c r="AC153" s="407">
        <v>2618.6859366639032</v>
      </c>
    </row>
    <row r="154" spans="1:29" ht="18.75">
      <c r="A154" s="397">
        <v>481</v>
      </c>
      <c r="B154" s="398" t="s">
        <v>112</v>
      </c>
      <c r="C154" s="399">
        <v>9612</v>
      </c>
      <c r="D154" s="400">
        <v>610.20297544735752</v>
      </c>
      <c r="E154" s="401">
        <v>588.14148980441121</v>
      </c>
      <c r="F154" s="416">
        <v>18.784644194756556</v>
      </c>
      <c r="G154" s="403">
        <v>3.2768414481897628</v>
      </c>
      <c r="H154" s="404">
        <v>118.90449438202248</v>
      </c>
      <c r="I154" s="405">
        <v>729.10746982937997</v>
      </c>
      <c r="J154" s="406">
        <v>-212.87702871410735</v>
      </c>
      <c r="K154" s="399">
        <v>131.34578759075774</v>
      </c>
      <c r="L154" s="407">
        <v>650.16874739908451</v>
      </c>
      <c r="M154" s="408">
        <v>2</v>
      </c>
      <c r="N154" s="409">
        <f t="shared" si="13"/>
        <v>-465.53319541664507</v>
      </c>
      <c r="O154" s="410">
        <f t="shared" si="14"/>
        <v>-0.41725587950646154</v>
      </c>
      <c r="P154" s="239"/>
      <c r="Q154" s="411">
        <f t="shared" si="15"/>
        <v>-0.15808976407181197</v>
      </c>
      <c r="R154" s="411">
        <f t="shared" si="16"/>
        <v>-0.70429416560989344</v>
      </c>
      <c r="S154" s="84"/>
      <c r="T154" s="44"/>
      <c r="U154" s="412">
        <v>481</v>
      </c>
      <c r="V154" s="398" t="s">
        <v>112</v>
      </c>
      <c r="W154" s="399">
        <v>9543</v>
      </c>
      <c r="X154" s="417">
        <v>882.85934248222111</v>
      </c>
      <c r="Y154" s="404">
        <v>-16.843657299875503</v>
      </c>
      <c r="Z154" s="413">
        <v>866.01568518234558</v>
      </c>
      <c r="AA154" s="418">
        <v>-194.49093576443465</v>
      </c>
      <c r="AB154" s="415">
        <v>444.17719339781877</v>
      </c>
      <c r="AC154" s="407">
        <v>1115.7019428157296</v>
      </c>
    </row>
    <row r="155" spans="1:29" ht="18.75">
      <c r="A155" s="397">
        <v>483</v>
      </c>
      <c r="B155" s="398" t="s">
        <v>113</v>
      </c>
      <c r="C155" s="399">
        <v>1076</v>
      </c>
      <c r="D155" s="400">
        <v>879.36338289962828</v>
      </c>
      <c r="E155" s="401">
        <v>1139.9535315985131</v>
      </c>
      <c r="F155" s="416">
        <v>-75.124535315985128</v>
      </c>
      <c r="G155" s="403">
        <v>-185.46561338289962</v>
      </c>
      <c r="H155" s="404">
        <v>889.26022304832713</v>
      </c>
      <c r="I155" s="405">
        <v>1768.6236059479554</v>
      </c>
      <c r="J155" s="406">
        <v>-194.00464684014869</v>
      </c>
      <c r="K155" s="399">
        <v>224.69611102753524</v>
      </c>
      <c r="L155" s="407">
        <v>1789.4646840148698</v>
      </c>
      <c r="M155" s="408">
        <v>17</v>
      </c>
      <c r="N155" s="409">
        <f t="shared" si="13"/>
        <v>-2586.8128880763315</v>
      </c>
      <c r="O155" s="410">
        <f t="shared" si="14"/>
        <v>-0.591098906653726</v>
      </c>
      <c r="P155" s="239"/>
      <c r="Q155" s="411">
        <f t="shared" si="15"/>
        <v>-0.54030554498142247</v>
      </c>
      <c r="R155" s="411">
        <f t="shared" si="16"/>
        <v>-0.68423306488662672</v>
      </c>
      <c r="S155" s="84"/>
      <c r="T155" s="44"/>
      <c r="U155" s="412">
        <v>483</v>
      </c>
      <c r="V155" s="398" t="s">
        <v>113</v>
      </c>
      <c r="W155" s="399">
        <v>1078</v>
      </c>
      <c r="X155" s="417">
        <v>2315.9434732120717</v>
      </c>
      <c r="Y155" s="404">
        <v>1531.4459974233323</v>
      </c>
      <c r="Z155" s="413">
        <v>3847.3894706354035</v>
      </c>
      <c r="AA155" s="419">
        <v>-182.70037105751391</v>
      </c>
      <c r="AB155" s="415">
        <v>711.58847251331144</v>
      </c>
      <c r="AC155" s="407">
        <v>4376.2775720912014</v>
      </c>
    </row>
    <row r="156" spans="1:29" ht="18.75">
      <c r="A156" s="397">
        <v>484</v>
      </c>
      <c r="B156" s="398" t="s">
        <v>323</v>
      </c>
      <c r="C156" s="399">
        <v>3055</v>
      </c>
      <c r="D156" s="400">
        <v>197.47757774140752</v>
      </c>
      <c r="E156" s="401">
        <v>268.21047463175125</v>
      </c>
      <c r="F156" s="416">
        <v>-115.69296235679215</v>
      </c>
      <c r="G156" s="403">
        <v>44.960065466448448</v>
      </c>
      <c r="H156" s="404">
        <v>-7.7423895253682486</v>
      </c>
      <c r="I156" s="405">
        <v>189.73518821603929</v>
      </c>
      <c r="J156" s="406">
        <v>49.04353518821604</v>
      </c>
      <c r="K156" s="399">
        <v>198.94319832530482</v>
      </c>
      <c r="L156" s="407">
        <v>431.63927986906708</v>
      </c>
      <c r="M156" s="408">
        <v>4</v>
      </c>
      <c r="N156" s="409">
        <f t="shared" si="13"/>
        <v>-3268.5248514994851</v>
      </c>
      <c r="O156" s="410">
        <f t="shared" si="14"/>
        <v>-0.88334590992604967</v>
      </c>
      <c r="P156" s="239"/>
      <c r="Q156" s="411">
        <f t="shared" si="15"/>
        <v>-0.93690965410566474</v>
      </c>
      <c r="R156" s="411">
        <f t="shared" si="16"/>
        <v>-0.68856447234134932</v>
      </c>
      <c r="S156" s="84"/>
      <c r="T156" s="44"/>
      <c r="U156" s="412">
        <v>484</v>
      </c>
      <c r="V156" s="398" t="s">
        <v>456</v>
      </c>
      <c r="W156" s="399">
        <v>3066</v>
      </c>
      <c r="X156" s="417">
        <v>2511.8693361006481</v>
      </c>
      <c r="Y156" s="404">
        <v>495.48758240176176</v>
      </c>
      <c r="Z156" s="413">
        <v>3007.3569185024103</v>
      </c>
      <c r="AA156" s="418">
        <v>54.013046314416179</v>
      </c>
      <c r="AB156" s="415">
        <v>638.79416655172611</v>
      </c>
      <c r="AC156" s="407">
        <v>3700.1641313685523</v>
      </c>
    </row>
    <row r="157" spans="1:29" ht="18.75">
      <c r="A157" s="397">
        <v>489</v>
      </c>
      <c r="B157" s="398" t="s">
        <v>114</v>
      </c>
      <c r="C157" s="399">
        <v>1835</v>
      </c>
      <c r="D157" s="400">
        <v>694.49318801089919</v>
      </c>
      <c r="E157" s="401">
        <v>52.580926430517714</v>
      </c>
      <c r="F157" s="416">
        <v>404.03106267029972</v>
      </c>
      <c r="G157" s="403">
        <v>237.88119891008174</v>
      </c>
      <c r="H157" s="404">
        <v>389.05395095367845</v>
      </c>
      <c r="I157" s="405">
        <v>1083.5476839237058</v>
      </c>
      <c r="J157" s="406">
        <v>-231.95749318801089</v>
      </c>
      <c r="K157" s="399">
        <v>232.43995073970544</v>
      </c>
      <c r="L157" s="407">
        <v>1079.9106267029972</v>
      </c>
      <c r="M157" s="408">
        <v>8</v>
      </c>
      <c r="N157" s="409">
        <f t="shared" si="13"/>
        <v>-3263.6950102955561</v>
      </c>
      <c r="O157" s="410">
        <f t="shared" si="14"/>
        <v>-0.75137921879822878</v>
      </c>
      <c r="P157" s="239"/>
      <c r="Q157" s="411">
        <f t="shared" si="15"/>
        <v>-0.71621204277841188</v>
      </c>
      <c r="R157" s="411">
        <f t="shared" si="16"/>
        <v>-0.69022917799328265</v>
      </c>
      <c r="S157" s="84"/>
      <c r="T157" s="44"/>
      <c r="U157" s="412">
        <v>489</v>
      </c>
      <c r="V157" s="398" t="s">
        <v>114</v>
      </c>
      <c r="W157" s="399">
        <v>1868</v>
      </c>
      <c r="X157" s="417">
        <v>2919.7537549598824</v>
      </c>
      <c r="Y157" s="404">
        <v>898.40574177185181</v>
      </c>
      <c r="Z157" s="413">
        <v>3818.1594967317342</v>
      </c>
      <c r="AA157" s="419">
        <v>-224.91488222698072</v>
      </c>
      <c r="AB157" s="415">
        <v>750.36102249380031</v>
      </c>
      <c r="AC157" s="407">
        <v>4343.6056369985536</v>
      </c>
    </row>
    <row r="158" spans="1:29" ht="18.75">
      <c r="A158" s="397">
        <v>491</v>
      </c>
      <c r="B158" s="398" t="s">
        <v>324</v>
      </c>
      <c r="C158" s="399">
        <v>52122</v>
      </c>
      <c r="D158" s="400">
        <v>-170.97179693795326</v>
      </c>
      <c r="E158" s="401">
        <v>95.7365220060627</v>
      </c>
      <c r="F158" s="416">
        <v>-188.66444111891332</v>
      </c>
      <c r="G158" s="403">
        <v>-78.043877825102641</v>
      </c>
      <c r="H158" s="404">
        <v>189.69226046583017</v>
      </c>
      <c r="I158" s="405">
        <v>18.720463527876905</v>
      </c>
      <c r="J158" s="406">
        <v>24.421165726564599</v>
      </c>
      <c r="K158" s="399">
        <v>170.87898397550683</v>
      </c>
      <c r="L158" s="407">
        <v>214.97640151951191</v>
      </c>
      <c r="M158" s="408">
        <v>10</v>
      </c>
      <c r="N158" s="409">
        <f t="shared" si="13"/>
        <v>-2339.0714925960715</v>
      </c>
      <c r="O158" s="410">
        <f t="shared" si="14"/>
        <v>-0.91582914243119395</v>
      </c>
      <c r="P158" s="239"/>
      <c r="Q158" s="411">
        <f t="shared" si="15"/>
        <v>-0.99053788720723646</v>
      </c>
      <c r="R158" s="411">
        <f t="shared" si="16"/>
        <v>-0.69236451435783475</v>
      </c>
      <c r="S158" s="84"/>
      <c r="T158" s="44"/>
      <c r="U158" s="412">
        <v>491</v>
      </c>
      <c r="V158" s="398" t="s">
        <v>457</v>
      </c>
      <c r="W158" s="399">
        <v>52583</v>
      </c>
      <c r="X158" s="417">
        <v>1590.6695490170107</v>
      </c>
      <c r="Y158" s="404">
        <v>387.79593093307921</v>
      </c>
      <c r="Z158" s="413">
        <v>1978.46547995009</v>
      </c>
      <c r="AA158" s="418">
        <v>20.123138656980395</v>
      </c>
      <c r="AB158" s="415">
        <v>555.45927550851354</v>
      </c>
      <c r="AC158" s="407">
        <v>2554.0478941155834</v>
      </c>
    </row>
    <row r="159" spans="1:29" ht="18.75">
      <c r="A159" s="397">
        <v>494</v>
      </c>
      <c r="B159" s="398" t="s">
        <v>115</v>
      </c>
      <c r="C159" s="399">
        <v>8909</v>
      </c>
      <c r="D159" s="400">
        <v>532.69861937366704</v>
      </c>
      <c r="E159" s="401">
        <v>925.90245818834887</v>
      </c>
      <c r="F159" s="416">
        <v>-174.34212594006061</v>
      </c>
      <c r="G159" s="403">
        <v>-218.86171287462116</v>
      </c>
      <c r="H159" s="404">
        <v>604.17353238298347</v>
      </c>
      <c r="I159" s="405">
        <v>1136.872264002694</v>
      </c>
      <c r="J159" s="406">
        <v>9.0077449769895619</v>
      </c>
      <c r="K159" s="399">
        <v>152.40799914714552</v>
      </c>
      <c r="L159" s="407">
        <v>1298.3564934336064</v>
      </c>
      <c r="M159" s="408">
        <v>17</v>
      </c>
      <c r="N159" s="409">
        <f t="shared" si="13"/>
        <v>-1985.463983756777</v>
      </c>
      <c r="O159" s="410">
        <f t="shared" si="14"/>
        <v>-0.6046201360725808</v>
      </c>
      <c r="P159" s="239"/>
      <c r="Q159" s="411">
        <f t="shared" si="15"/>
        <v>-0.59167965085763363</v>
      </c>
      <c r="R159" s="411">
        <f t="shared" si="16"/>
        <v>-0.69554388421458491</v>
      </c>
      <c r="S159" s="84"/>
      <c r="T159" s="44"/>
      <c r="U159" s="412">
        <v>494</v>
      </c>
      <c r="V159" s="398" t="s">
        <v>115</v>
      </c>
      <c r="W159" s="399">
        <v>8903</v>
      </c>
      <c r="X159" s="417">
        <v>1886.4190428858124</v>
      </c>
      <c r="Y159" s="404">
        <v>897.8464643086578</v>
      </c>
      <c r="Z159" s="413">
        <v>2784.26550719447</v>
      </c>
      <c r="AA159" s="419">
        <v>-1.0360552622711445</v>
      </c>
      <c r="AB159" s="415">
        <v>500.59102525818474</v>
      </c>
      <c r="AC159" s="407">
        <v>3283.8204771903834</v>
      </c>
    </row>
    <row r="160" spans="1:29" ht="18.75">
      <c r="A160" s="397">
        <v>495</v>
      </c>
      <c r="B160" s="398" t="s">
        <v>116</v>
      </c>
      <c r="C160" s="399">
        <v>1488</v>
      </c>
      <c r="D160" s="400">
        <v>636.6861559139785</v>
      </c>
      <c r="E160" s="401">
        <v>372.35752688172045</v>
      </c>
      <c r="F160" s="416">
        <v>144.22647849462365</v>
      </c>
      <c r="G160" s="403">
        <v>120.10215053763442</v>
      </c>
      <c r="H160" s="404">
        <v>-0.4731182795698925</v>
      </c>
      <c r="I160" s="405">
        <v>636.21303763440858</v>
      </c>
      <c r="J160" s="406">
        <v>-248.86895161290323</v>
      </c>
      <c r="K160" s="399">
        <v>223.77087461185354</v>
      </c>
      <c r="L160" s="407">
        <v>610.76948924731187</v>
      </c>
      <c r="M160" s="408">
        <v>13</v>
      </c>
      <c r="N160" s="409">
        <f t="shared" si="13"/>
        <v>-3231.235109348534</v>
      </c>
      <c r="O160" s="410">
        <f t="shared" si="14"/>
        <v>-0.84102843357591694</v>
      </c>
      <c r="P160" s="239"/>
      <c r="Q160" s="411">
        <f t="shared" si="15"/>
        <v>-0.81159149850336099</v>
      </c>
      <c r="R160" s="411">
        <f t="shared" si="16"/>
        <v>-0.68664030901758233</v>
      </c>
      <c r="S160" s="84"/>
      <c r="T160" s="44"/>
      <c r="U160" s="412">
        <v>495</v>
      </c>
      <c r="V160" s="398" t="s">
        <v>116</v>
      </c>
      <c r="W160" s="399">
        <v>1558</v>
      </c>
      <c r="X160" s="417">
        <v>2804.1016122605179</v>
      </c>
      <c r="Y160" s="404">
        <v>572.67296309354401</v>
      </c>
      <c r="Z160" s="413">
        <v>3376.7745753540621</v>
      </c>
      <c r="AA160" s="418">
        <v>-248.87227214377407</v>
      </c>
      <c r="AB160" s="415">
        <v>714.1022953855578</v>
      </c>
      <c r="AC160" s="407">
        <v>3842.0045985958459</v>
      </c>
    </row>
    <row r="161" spans="1:29" ht="18.75">
      <c r="A161" s="397">
        <v>498</v>
      </c>
      <c r="B161" s="398" t="s">
        <v>117</v>
      </c>
      <c r="C161" s="399">
        <v>2321</v>
      </c>
      <c r="D161" s="400">
        <v>1348.7716501507971</v>
      </c>
      <c r="E161" s="401">
        <v>1188.6247307195174</v>
      </c>
      <c r="F161" s="416">
        <v>-52.859112451529512</v>
      </c>
      <c r="G161" s="403">
        <v>213.00603188280914</v>
      </c>
      <c r="H161" s="404">
        <v>20.08703145196036</v>
      </c>
      <c r="I161" s="405">
        <v>1368.8586816027575</v>
      </c>
      <c r="J161" s="406">
        <v>80.377423524342959</v>
      </c>
      <c r="K161" s="399">
        <v>191.44767170813859</v>
      </c>
      <c r="L161" s="407">
        <v>1645.9482981473502</v>
      </c>
      <c r="M161" s="408">
        <v>19</v>
      </c>
      <c r="N161" s="409">
        <f t="shared" si="13"/>
        <v>-2862.100443510938</v>
      </c>
      <c r="O161" s="410">
        <f t="shared" si="14"/>
        <v>-0.63488675645022263</v>
      </c>
      <c r="P161" s="239"/>
      <c r="Q161" s="411">
        <f t="shared" si="15"/>
        <v>-0.63888045487484157</v>
      </c>
      <c r="R161" s="411">
        <f t="shared" si="16"/>
        <v>-0.7057446912974692</v>
      </c>
      <c r="S161" s="84"/>
      <c r="T161" s="44"/>
      <c r="U161" s="412">
        <v>498</v>
      </c>
      <c r="V161" s="398" t="s">
        <v>117</v>
      </c>
      <c r="W161" s="399">
        <v>2297</v>
      </c>
      <c r="X161" s="417">
        <v>3444.9517308181348</v>
      </c>
      <c r="Y161" s="404">
        <v>345.64531683912247</v>
      </c>
      <c r="Z161" s="413">
        <v>3790.5970476572579</v>
      </c>
      <c r="AA161" s="419">
        <v>66.834131475838049</v>
      </c>
      <c r="AB161" s="415">
        <v>650.6175625251924</v>
      </c>
      <c r="AC161" s="407">
        <v>4508.0487416582882</v>
      </c>
    </row>
    <row r="162" spans="1:29" ht="18.75">
      <c r="A162" s="397">
        <v>499</v>
      </c>
      <c r="B162" s="398" t="s">
        <v>325</v>
      </c>
      <c r="C162" s="399">
        <v>19536</v>
      </c>
      <c r="D162" s="400">
        <v>941.5644963144963</v>
      </c>
      <c r="E162" s="401">
        <v>786.72005528255534</v>
      </c>
      <c r="F162" s="416">
        <v>115.53521703521703</v>
      </c>
      <c r="G162" s="403">
        <v>39.309223996723993</v>
      </c>
      <c r="H162" s="404">
        <v>233.95705364455364</v>
      </c>
      <c r="I162" s="405">
        <v>1175.5216011466011</v>
      </c>
      <c r="J162" s="406">
        <v>-63.414004914004913</v>
      </c>
      <c r="K162" s="399">
        <v>146.19058996723442</v>
      </c>
      <c r="L162" s="407">
        <v>1258.816902129402</v>
      </c>
      <c r="M162" s="408">
        <v>15</v>
      </c>
      <c r="N162" s="409">
        <f t="shared" si="13"/>
        <v>-977.48705472067559</v>
      </c>
      <c r="O162" s="410">
        <f t="shared" si="14"/>
        <v>-0.43709937181236519</v>
      </c>
      <c r="P162" s="239"/>
      <c r="Q162" s="411">
        <f t="shared" si="15"/>
        <v>-0.35179771294053896</v>
      </c>
      <c r="R162" s="411">
        <f t="shared" si="16"/>
        <v>-0.70000625141230943</v>
      </c>
      <c r="S162" s="84"/>
      <c r="T162" s="44"/>
      <c r="U162" s="412">
        <v>499</v>
      </c>
      <c r="V162" s="398" t="s">
        <v>458</v>
      </c>
      <c r="W162" s="399">
        <v>19453</v>
      </c>
      <c r="X162" s="417">
        <v>1574.7269807278767</v>
      </c>
      <c r="Y162" s="404">
        <v>238.78343818671735</v>
      </c>
      <c r="Z162" s="413">
        <v>1813.5104189145941</v>
      </c>
      <c r="AA162" s="418">
        <v>-64.518583251940569</v>
      </c>
      <c r="AB162" s="415">
        <v>487.31212118742451</v>
      </c>
      <c r="AC162" s="407">
        <v>2236.3039568500776</v>
      </c>
    </row>
    <row r="163" spans="1:29" ht="18.75">
      <c r="A163" s="397">
        <v>500</v>
      </c>
      <c r="B163" s="398" t="s">
        <v>118</v>
      </c>
      <c r="C163" s="399">
        <v>10426</v>
      </c>
      <c r="D163" s="400">
        <v>1061.4057164780356</v>
      </c>
      <c r="E163" s="401">
        <v>710.68540187991562</v>
      </c>
      <c r="F163" s="416">
        <v>228.71398427009399</v>
      </c>
      <c r="G163" s="403">
        <v>122.0063303280261</v>
      </c>
      <c r="H163" s="404">
        <v>157.03500863226549</v>
      </c>
      <c r="I163" s="405">
        <v>1218.4407251103012</v>
      </c>
      <c r="J163" s="406">
        <v>-71.996930750047952</v>
      </c>
      <c r="K163" s="399">
        <v>102.11187488355591</v>
      </c>
      <c r="L163" s="407">
        <v>1249.9382313447152</v>
      </c>
      <c r="M163" s="408">
        <v>13</v>
      </c>
      <c r="N163" s="409">
        <f t="shared" si="13"/>
        <v>-181.72558961273535</v>
      </c>
      <c r="O163" s="410">
        <f t="shared" si="14"/>
        <v>-0.1269331437677898</v>
      </c>
      <c r="P163" s="239"/>
      <c r="Q163" s="411">
        <f t="shared" si="15"/>
        <v>5.7968522680828194E-2</v>
      </c>
      <c r="R163" s="411">
        <f t="shared" si="16"/>
        <v>-0.70052391921222767</v>
      </c>
      <c r="S163" s="84"/>
      <c r="T163" s="44"/>
      <c r="U163" s="412">
        <v>500</v>
      </c>
      <c r="V163" s="398" t="s">
        <v>118</v>
      </c>
      <c r="W163" s="399">
        <v>10267</v>
      </c>
      <c r="X163" s="417">
        <v>1112.6760467611975</v>
      </c>
      <c r="Y163" s="404">
        <v>39.003515521852343</v>
      </c>
      <c r="Z163" s="413">
        <v>1151.6795622830498</v>
      </c>
      <c r="AA163" s="419">
        <v>-60.984123892081428</v>
      </c>
      <c r="AB163" s="415">
        <v>340.96838256648221</v>
      </c>
      <c r="AC163" s="407">
        <v>1431.6638209574505</v>
      </c>
    </row>
    <row r="164" spans="1:29" ht="18.75">
      <c r="A164" s="397">
        <v>503</v>
      </c>
      <c r="B164" s="398" t="s">
        <v>326</v>
      </c>
      <c r="C164" s="399">
        <v>7594</v>
      </c>
      <c r="D164" s="400">
        <v>-47.394917039768238</v>
      </c>
      <c r="E164" s="401">
        <v>199.86858045825653</v>
      </c>
      <c r="F164" s="416">
        <v>-115.00934948643666</v>
      </c>
      <c r="G164" s="403">
        <v>-132.25414801158809</v>
      </c>
      <c r="H164" s="404">
        <v>427.02409797208321</v>
      </c>
      <c r="I164" s="405">
        <v>379.62918093231497</v>
      </c>
      <c r="J164" s="406">
        <v>-12.446273373716092</v>
      </c>
      <c r="K164" s="399">
        <v>188.69585853615459</v>
      </c>
      <c r="L164" s="407">
        <v>557.29826178562018</v>
      </c>
      <c r="M164" s="408">
        <v>2</v>
      </c>
      <c r="N164" s="409">
        <f t="shared" si="13"/>
        <v>-2011.4150368011865</v>
      </c>
      <c r="O164" s="410">
        <f t="shared" si="14"/>
        <v>-0.78304380559238695</v>
      </c>
      <c r="P164" s="239"/>
      <c r="Q164" s="411">
        <f t="shared" si="15"/>
        <v>-0.80840480136364168</v>
      </c>
      <c r="R164" s="411">
        <f t="shared" si="16"/>
        <v>-0.6971267012197423</v>
      </c>
      <c r="S164" s="84"/>
      <c r="T164" s="44"/>
      <c r="U164" s="412">
        <v>503</v>
      </c>
      <c r="V164" s="398" t="s">
        <v>459</v>
      </c>
      <c r="W164" s="399">
        <v>7645</v>
      </c>
      <c r="X164" s="417">
        <v>1417.4671314989216</v>
      </c>
      <c r="Y164" s="404">
        <v>563.94567860410848</v>
      </c>
      <c r="Z164" s="413">
        <v>1981.4128101030301</v>
      </c>
      <c r="AA164" s="418">
        <v>-35.71863963374755</v>
      </c>
      <c r="AB164" s="415">
        <v>623.01912811752425</v>
      </c>
      <c r="AC164" s="407">
        <v>2568.7132985868066</v>
      </c>
    </row>
    <row r="165" spans="1:29" ht="18.75">
      <c r="A165" s="397">
        <v>504</v>
      </c>
      <c r="B165" s="398" t="s">
        <v>327</v>
      </c>
      <c r="C165" s="399">
        <v>1816</v>
      </c>
      <c r="D165" s="400">
        <v>186.23568281938327</v>
      </c>
      <c r="E165" s="401">
        <v>256.37059471365637</v>
      </c>
      <c r="F165" s="416">
        <v>-83.997797356828187</v>
      </c>
      <c r="G165" s="403">
        <v>13.862885462555067</v>
      </c>
      <c r="H165" s="404">
        <v>424.13160792951544</v>
      </c>
      <c r="I165" s="405">
        <v>610.36729074889865</v>
      </c>
      <c r="J165" s="406">
        <v>-265.71806167400882</v>
      </c>
      <c r="K165" s="399">
        <v>217.36978409815339</v>
      </c>
      <c r="L165" s="407">
        <v>565.82709251101323</v>
      </c>
      <c r="M165" s="408">
        <v>1</v>
      </c>
      <c r="N165" s="409">
        <f t="shared" si="13"/>
        <v>-2339.6018026140609</v>
      </c>
      <c r="O165" s="410">
        <f t="shared" si="14"/>
        <v>-0.80525178452640978</v>
      </c>
      <c r="P165" s="239"/>
      <c r="Q165" s="411">
        <f t="shared" si="15"/>
        <v>-0.75287563052872009</v>
      </c>
      <c r="R165" s="411">
        <f t="shared" si="16"/>
        <v>-0.69070609109894265</v>
      </c>
      <c r="S165" s="84"/>
      <c r="T165" s="44"/>
      <c r="U165" s="412">
        <v>504</v>
      </c>
      <c r="V165" s="398" t="s">
        <v>460</v>
      </c>
      <c r="W165" s="399">
        <v>1871</v>
      </c>
      <c r="X165" s="417">
        <v>1785.2981249755392</v>
      </c>
      <c r="Y165" s="404">
        <v>684.58087584810721</v>
      </c>
      <c r="Z165" s="413">
        <v>2469.8790008236465</v>
      </c>
      <c r="AA165" s="419">
        <v>-267.24371993586317</v>
      </c>
      <c r="AB165" s="415">
        <v>702.7936142372904</v>
      </c>
      <c r="AC165" s="407">
        <v>2905.4288951250742</v>
      </c>
    </row>
    <row r="166" spans="1:29" ht="18.75">
      <c r="A166" s="397">
        <v>505</v>
      </c>
      <c r="B166" s="398" t="s">
        <v>119</v>
      </c>
      <c r="C166" s="399">
        <v>20837</v>
      </c>
      <c r="D166" s="400">
        <v>489.87483802850699</v>
      </c>
      <c r="E166" s="401">
        <v>564.51063012909731</v>
      </c>
      <c r="F166" s="416">
        <v>-51.241685463358451</v>
      </c>
      <c r="G166" s="403">
        <v>-23.394106637231847</v>
      </c>
      <c r="H166" s="404">
        <v>183.22709603109854</v>
      </c>
      <c r="I166" s="405">
        <v>673.10193405960547</v>
      </c>
      <c r="J166" s="406">
        <v>-103.3749580073907</v>
      </c>
      <c r="K166" s="399">
        <v>153.568270694657</v>
      </c>
      <c r="L166" s="407">
        <v>727.83951624514089</v>
      </c>
      <c r="M166" s="408">
        <v>1</v>
      </c>
      <c r="N166" s="409">
        <f t="shared" si="13"/>
        <v>-995.84425381642018</v>
      </c>
      <c r="O166" s="410">
        <f t="shared" si="14"/>
        <v>-0.57774185213848928</v>
      </c>
      <c r="P166" s="239"/>
      <c r="Q166" s="411">
        <f t="shared" si="15"/>
        <v>-0.49256458302951678</v>
      </c>
      <c r="R166" s="411">
        <f t="shared" si="16"/>
        <v>-0.6947746694480601</v>
      </c>
      <c r="S166" s="84"/>
      <c r="T166" s="44"/>
      <c r="U166" s="412">
        <v>505</v>
      </c>
      <c r="V166" s="398" t="s">
        <v>119</v>
      </c>
      <c r="W166" s="399">
        <v>20783</v>
      </c>
      <c r="X166" s="417">
        <v>1142.9161429659587</v>
      </c>
      <c r="Y166" s="404">
        <v>183.56189058990324</v>
      </c>
      <c r="Z166" s="413">
        <v>1326.4780335558621</v>
      </c>
      <c r="AA166" s="418">
        <v>-105.92508300052928</v>
      </c>
      <c r="AB166" s="415">
        <v>503.13081950622836</v>
      </c>
      <c r="AC166" s="407">
        <v>1723.6837700615611</v>
      </c>
    </row>
    <row r="167" spans="1:29" ht="18.75">
      <c r="A167" s="397">
        <v>507</v>
      </c>
      <c r="B167" s="398" t="s">
        <v>120</v>
      </c>
      <c r="C167" s="399">
        <v>5635</v>
      </c>
      <c r="D167" s="400">
        <v>79.874179236912155</v>
      </c>
      <c r="E167" s="401">
        <v>-25.326530612244898</v>
      </c>
      <c r="F167" s="416">
        <v>22.361668145519076</v>
      </c>
      <c r="G167" s="403">
        <v>82.839041703637974</v>
      </c>
      <c r="H167" s="404">
        <v>73.505235137533276</v>
      </c>
      <c r="I167" s="405">
        <v>153.37923691215616</v>
      </c>
      <c r="J167" s="406">
        <v>6.3971606033717832</v>
      </c>
      <c r="K167" s="399">
        <v>197.73484834375313</v>
      </c>
      <c r="L167" s="407">
        <v>358.56255545696541</v>
      </c>
      <c r="M167" s="408">
        <v>10</v>
      </c>
      <c r="N167" s="409">
        <f t="shared" si="13"/>
        <v>-3227.0143697655071</v>
      </c>
      <c r="O167" s="410">
        <f t="shared" si="14"/>
        <v>-0.89999864375111183</v>
      </c>
      <c r="P167" s="239"/>
      <c r="Q167" s="411">
        <f t="shared" si="15"/>
        <v>-0.94771127625113172</v>
      </c>
      <c r="R167" s="411">
        <f t="shared" si="16"/>
        <v>-0.69970147535924354</v>
      </c>
      <c r="S167" s="84"/>
      <c r="T167" s="44"/>
      <c r="U167" s="412">
        <v>507</v>
      </c>
      <c r="V167" s="398" t="s">
        <v>120</v>
      </c>
      <c r="W167" s="399">
        <v>5676</v>
      </c>
      <c r="X167" s="417">
        <v>2368.0795281403493</v>
      </c>
      <c r="Y167" s="404">
        <v>565.23430925228126</v>
      </c>
      <c r="Z167" s="413">
        <v>2933.3138373926308</v>
      </c>
      <c r="AA167" s="419">
        <v>-6.1978505990133899</v>
      </c>
      <c r="AB167" s="415">
        <v>658.460938428855</v>
      </c>
      <c r="AC167" s="407">
        <v>3585.5769252224727</v>
      </c>
    </row>
    <row r="168" spans="1:29" ht="18.75">
      <c r="A168" s="397">
        <v>508</v>
      </c>
      <c r="B168" s="398" t="s">
        <v>121</v>
      </c>
      <c r="C168" s="399">
        <v>9563</v>
      </c>
      <c r="D168" s="400">
        <v>-108.49911115758653</v>
      </c>
      <c r="E168" s="401">
        <v>-69.647181846700832</v>
      </c>
      <c r="F168" s="416">
        <v>-21.1434696225034</v>
      </c>
      <c r="G168" s="403">
        <v>-17.708459688382305</v>
      </c>
      <c r="H168" s="404">
        <v>96.491268430408866</v>
      </c>
      <c r="I168" s="405">
        <v>-12.007842727177664</v>
      </c>
      <c r="J168" s="406">
        <v>-105.63766600439193</v>
      </c>
      <c r="K168" s="399">
        <v>175.50840575315024</v>
      </c>
      <c r="L168" s="407">
        <v>60.519502248248457</v>
      </c>
      <c r="M168" s="408">
        <v>6</v>
      </c>
      <c r="N168" s="409">
        <f t="shared" si="13"/>
        <v>-2701.816519462086</v>
      </c>
      <c r="O168" s="410">
        <f t="shared" si="14"/>
        <v>-0.9780911873962469</v>
      </c>
      <c r="P168" s="239"/>
      <c r="Q168" s="411">
        <f t="shared" si="15"/>
        <v>-1.0052442157524544</v>
      </c>
      <c r="R168" s="411">
        <f t="shared" si="16"/>
        <v>-0.69433359098042469</v>
      </c>
      <c r="S168" s="84"/>
      <c r="T168" s="44"/>
      <c r="U168" s="412">
        <v>508</v>
      </c>
      <c r="V168" s="398" t="s">
        <v>121</v>
      </c>
      <c r="W168" s="399">
        <v>9673</v>
      </c>
      <c r="X168" s="417">
        <v>1984.6746066325352</v>
      </c>
      <c r="Y168" s="404">
        <v>305.05626905801739</v>
      </c>
      <c r="Z168" s="413">
        <v>2289.7308756905527</v>
      </c>
      <c r="AA168" s="418">
        <v>-101.57769047865192</v>
      </c>
      <c r="AB168" s="415">
        <v>574.18283649843386</v>
      </c>
      <c r="AC168" s="407">
        <v>2762.3360217103345</v>
      </c>
    </row>
    <row r="169" spans="1:29" ht="18.75">
      <c r="A169" s="397">
        <v>529</v>
      </c>
      <c r="B169" s="398" t="s">
        <v>328</v>
      </c>
      <c r="C169" s="399">
        <v>19579</v>
      </c>
      <c r="D169" s="400">
        <v>425.91746258746616</v>
      </c>
      <c r="E169" s="401">
        <v>228.6619847796108</v>
      </c>
      <c r="F169" s="416">
        <v>165.95173400071505</v>
      </c>
      <c r="G169" s="403">
        <v>31.303743807140304</v>
      </c>
      <c r="H169" s="404">
        <v>-37.703457786403803</v>
      </c>
      <c r="I169" s="405">
        <v>388.21400480106234</v>
      </c>
      <c r="J169" s="406">
        <v>-57.244905255631032</v>
      </c>
      <c r="K169" s="399">
        <v>119.01190223099006</v>
      </c>
      <c r="L169" s="407">
        <v>450.45957403340316</v>
      </c>
      <c r="M169" s="408">
        <v>2</v>
      </c>
      <c r="N169" s="409">
        <f t="shared" si="13"/>
        <v>-636.50006094643572</v>
      </c>
      <c r="O169" s="410">
        <f t="shared" si="14"/>
        <v>-0.58557837886798947</v>
      </c>
      <c r="P169" s="239"/>
      <c r="Q169" s="411">
        <f t="shared" si="15"/>
        <v>-0.48417350005217996</v>
      </c>
      <c r="R169" s="411">
        <f t="shared" si="16"/>
        <v>-0.69505710255645814</v>
      </c>
      <c r="S169" s="84"/>
      <c r="T169" s="44"/>
      <c r="U169" s="412">
        <v>529</v>
      </c>
      <c r="V169" s="398" t="s">
        <v>461</v>
      </c>
      <c r="W169" s="399">
        <v>19427</v>
      </c>
      <c r="X169" s="417">
        <v>1035.1119827058135</v>
      </c>
      <c r="Y169" s="404">
        <v>-282.50620374654483</v>
      </c>
      <c r="Z169" s="413">
        <v>752.60577895926883</v>
      </c>
      <c r="AA169" s="419">
        <v>-55.922170175528905</v>
      </c>
      <c r="AB169" s="415">
        <v>390.27602619609894</v>
      </c>
      <c r="AC169" s="407">
        <v>1086.9596349798389</v>
      </c>
    </row>
    <row r="170" spans="1:29" ht="18.75">
      <c r="A170" s="397">
        <v>531</v>
      </c>
      <c r="B170" s="398" t="s">
        <v>122</v>
      </c>
      <c r="C170" s="399">
        <v>5169</v>
      </c>
      <c r="D170" s="400">
        <v>-195.17256722770361</v>
      </c>
      <c r="E170" s="401">
        <v>154.54304507641712</v>
      </c>
      <c r="F170" s="416">
        <v>-174.34571483846005</v>
      </c>
      <c r="G170" s="403">
        <v>-175.36989746566067</v>
      </c>
      <c r="H170" s="404">
        <v>469.79531824337397</v>
      </c>
      <c r="I170" s="405">
        <v>274.62294447668796</v>
      </c>
      <c r="J170" s="406">
        <v>-38.671696653124393</v>
      </c>
      <c r="K170" s="399">
        <v>173.05235381154304</v>
      </c>
      <c r="L170" s="407">
        <v>409.52756819500871</v>
      </c>
      <c r="M170" s="408">
        <v>4</v>
      </c>
      <c r="N170" s="409">
        <f t="shared" si="13"/>
        <v>-2166.5085509204619</v>
      </c>
      <c r="O170" s="410">
        <f t="shared" si="14"/>
        <v>-0.84102413582010349</v>
      </c>
      <c r="P170" s="239"/>
      <c r="Q170" s="411">
        <f t="shared" si="15"/>
        <v>-0.86634381995217968</v>
      </c>
      <c r="R170" s="411">
        <f t="shared" si="16"/>
        <v>-0.69202216471033406</v>
      </c>
      <c r="S170" s="84"/>
      <c r="T170" s="44"/>
      <c r="U170" s="412">
        <v>531</v>
      </c>
      <c r="V170" s="398" t="s">
        <v>122</v>
      </c>
      <c r="W170" s="399">
        <v>5256</v>
      </c>
      <c r="X170" s="417">
        <v>1395.6651207432844</v>
      </c>
      <c r="Y170" s="404">
        <v>659.03182165348062</v>
      </c>
      <c r="Z170" s="413">
        <v>2054.6969423967653</v>
      </c>
      <c r="AA170" s="418">
        <v>-40.55955098934551</v>
      </c>
      <c r="AB170" s="415">
        <v>561.89872770805118</v>
      </c>
      <c r="AC170" s="407">
        <v>2576.0361191154707</v>
      </c>
    </row>
    <row r="171" spans="1:29" ht="18.75">
      <c r="A171" s="397">
        <v>535</v>
      </c>
      <c r="B171" s="398" t="s">
        <v>123</v>
      </c>
      <c r="C171" s="399">
        <v>10396</v>
      </c>
      <c r="D171" s="400">
        <v>825.94113120430939</v>
      </c>
      <c r="E171" s="401">
        <v>795.21036937283566</v>
      </c>
      <c r="F171" s="416">
        <v>62.365332820315508</v>
      </c>
      <c r="G171" s="403">
        <v>-31.634570988841862</v>
      </c>
      <c r="H171" s="404">
        <v>650.89226625625236</v>
      </c>
      <c r="I171" s="405">
        <v>1476.8333974605619</v>
      </c>
      <c r="J171" s="406">
        <v>-91.752020007695265</v>
      </c>
      <c r="K171" s="399">
        <v>192.0811481550131</v>
      </c>
      <c r="L171" s="407">
        <v>1572.8788957291265</v>
      </c>
      <c r="M171" s="408">
        <v>17</v>
      </c>
      <c r="N171" s="409">
        <f t="shared" si="13"/>
        <v>-2611.8895294111453</v>
      </c>
      <c r="O171" s="410">
        <f t="shared" si="14"/>
        <v>-0.6241419510145525</v>
      </c>
      <c r="P171" s="239"/>
      <c r="Q171" s="411">
        <f t="shared" si="15"/>
        <v>-0.59614121672067122</v>
      </c>
      <c r="R171" s="411">
        <f t="shared" si="16"/>
        <v>-0.68835003664472283</v>
      </c>
      <c r="S171" s="84"/>
      <c r="T171" s="44"/>
      <c r="U171" s="412">
        <v>535</v>
      </c>
      <c r="V171" s="398" t="s">
        <v>123</v>
      </c>
      <c r="W171" s="399">
        <v>10500</v>
      </c>
      <c r="X171" s="417">
        <v>2563.6348447554474</v>
      </c>
      <c r="Y171" s="404">
        <v>1093.1715900797483</v>
      </c>
      <c r="Z171" s="413">
        <v>3656.8064348351954</v>
      </c>
      <c r="AA171" s="419">
        <v>-88.374190476190478</v>
      </c>
      <c r="AB171" s="415">
        <v>616.33618078126631</v>
      </c>
      <c r="AC171" s="407">
        <v>4184.7684251402716</v>
      </c>
    </row>
    <row r="172" spans="1:29" ht="18.75">
      <c r="A172" s="397">
        <v>536</v>
      </c>
      <c r="B172" s="398" t="s">
        <v>124</v>
      </c>
      <c r="C172" s="399">
        <v>34884</v>
      </c>
      <c r="D172" s="400">
        <v>336.21247563352824</v>
      </c>
      <c r="E172" s="401">
        <v>433.44547643618853</v>
      </c>
      <c r="F172" s="416">
        <v>-53.694186446508425</v>
      </c>
      <c r="G172" s="403">
        <v>-43.538814356151818</v>
      </c>
      <c r="H172" s="404">
        <v>146.49828001375988</v>
      </c>
      <c r="I172" s="405">
        <v>482.71075564728818</v>
      </c>
      <c r="J172" s="406">
        <v>-60.417784657722741</v>
      </c>
      <c r="K172" s="399">
        <v>123.83645307508888</v>
      </c>
      <c r="L172" s="407">
        <v>548.19868707717001</v>
      </c>
      <c r="M172" s="408">
        <v>6</v>
      </c>
      <c r="N172" s="409">
        <f t="shared" si="13"/>
        <v>-969.18342361996906</v>
      </c>
      <c r="O172" s="410">
        <f t="shared" si="14"/>
        <v>-0.63872073934936002</v>
      </c>
      <c r="P172" s="239"/>
      <c r="Q172" s="411">
        <f t="shared" si="15"/>
        <v>-0.58427644559890868</v>
      </c>
      <c r="R172" s="411">
        <f t="shared" si="16"/>
        <v>-0.69942882924624739</v>
      </c>
      <c r="S172" s="84"/>
      <c r="T172" s="44"/>
      <c r="U172" s="412">
        <v>536</v>
      </c>
      <c r="V172" s="398" t="s">
        <v>124</v>
      </c>
      <c r="W172" s="399">
        <v>34476</v>
      </c>
      <c r="X172" s="417">
        <v>1072.176991233662</v>
      </c>
      <c r="Y172" s="404">
        <v>88.957013652593005</v>
      </c>
      <c r="Z172" s="413">
        <v>1161.1340048862551</v>
      </c>
      <c r="AA172" s="418">
        <v>-55.755656108597286</v>
      </c>
      <c r="AB172" s="415">
        <v>412.00376191948129</v>
      </c>
      <c r="AC172" s="407">
        <v>1517.3821106971391</v>
      </c>
    </row>
    <row r="173" spans="1:29" ht="18.75">
      <c r="A173" s="397">
        <v>538</v>
      </c>
      <c r="B173" s="398" t="s">
        <v>329</v>
      </c>
      <c r="C173" s="399">
        <v>4689</v>
      </c>
      <c r="D173" s="400">
        <v>454.81637875879716</v>
      </c>
      <c r="E173" s="401">
        <v>555.38920878652164</v>
      </c>
      <c r="F173" s="416">
        <v>-27.152271273192579</v>
      </c>
      <c r="G173" s="403">
        <v>-73.420558754531882</v>
      </c>
      <c r="H173" s="404">
        <v>440.20708040093837</v>
      </c>
      <c r="I173" s="405">
        <v>895.02345915973558</v>
      </c>
      <c r="J173" s="406">
        <v>158.19876306248668</v>
      </c>
      <c r="K173" s="399">
        <v>171.36461248650471</v>
      </c>
      <c r="L173" s="407">
        <v>1222.4689699296225</v>
      </c>
      <c r="M173" s="408">
        <v>2</v>
      </c>
      <c r="N173" s="409">
        <f t="shared" si="13"/>
        <v>-1142.6640007632861</v>
      </c>
      <c r="O173" s="410">
        <f t="shared" si="14"/>
        <v>-0.48312886206500344</v>
      </c>
      <c r="P173" s="239"/>
      <c r="Q173" s="411">
        <f t="shared" si="15"/>
        <v>-0.46128936243415863</v>
      </c>
      <c r="R173" s="411">
        <f t="shared" si="16"/>
        <v>-0.69463583784036365</v>
      </c>
      <c r="S173" s="84"/>
      <c r="T173" s="44"/>
      <c r="U173" s="412">
        <v>538</v>
      </c>
      <c r="V173" s="398" t="s">
        <v>462</v>
      </c>
      <c r="W173" s="399">
        <v>4693</v>
      </c>
      <c r="X173" s="417">
        <v>1198.956597461706</v>
      </c>
      <c r="Y173" s="404">
        <v>462.46123383245606</v>
      </c>
      <c r="Z173" s="413">
        <v>1661.4178312941622</v>
      </c>
      <c r="AA173" s="419">
        <v>142.53398678883443</v>
      </c>
      <c r="AB173" s="415">
        <v>561.18115260991181</v>
      </c>
      <c r="AC173" s="407">
        <v>2365.1329706929087</v>
      </c>
    </row>
    <row r="174" spans="1:29" ht="18.75">
      <c r="A174" s="397">
        <v>541</v>
      </c>
      <c r="B174" s="398" t="s">
        <v>125</v>
      </c>
      <c r="C174" s="399">
        <v>9423</v>
      </c>
      <c r="D174" s="400">
        <v>878.68513212352752</v>
      </c>
      <c r="E174" s="401">
        <v>172.67207895574657</v>
      </c>
      <c r="F174" s="416">
        <v>410.34192932187199</v>
      </c>
      <c r="G174" s="403">
        <v>295.67112384590894</v>
      </c>
      <c r="H174" s="404">
        <v>434.66560543351375</v>
      </c>
      <c r="I174" s="405">
        <v>1313.3507375570414</v>
      </c>
      <c r="J174" s="406">
        <v>-93.138278679825959</v>
      </c>
      <c r="K174" s="399">
        <v>214.28514501488212</v>
      </c>
      <c r="L174" s="407">
        <v>1430.5439881141888</v>
      </c>
      <c r="M174" s="408">
        <v>12</v>
      </c>
      <c r="N174" s="409">
        <f t="shared" si="13"/>
        <v>-3162.3141257522398</v>
      </c>
      <c r="O174" s="410">
        <f t="shared" si="14"/>
        <v>-0.68852859098886754</v>
      </c>
      <c r="P174" s="239"/>
      <c r="Q174" s="411">
        <f t="shared" si="15"/>
        <v>-0.67221532121910521</v>
      </c>
      <c r="R174" s="411">
        <f t="shared" si="16"/>
        <v>-0.68824769694566479</v>
      </c>
      <c r="S174" s="84"/>
      <c r="T174" s="44"/>
      <c r="U174" s="412">
        <v>541</v>
      </c>
      <c r="V174" s="398" t="s">
        <v>125</v>
      </c>
      <c r="W174" s="399">
        <v>9501</v>
      </c>
      <c r="X174" s="417">
        <v>3132.3758411991639</v>
      </c>
      <c r="Y174" s="404">
        <v>874.37255973796732</v>
      </c>
      <c r="Z174" s="413">
        <v>4006.748400937131</v>
      </c>
      <c r="AA174" s="418">
        <v>-101.2473423850121</v>
      </c>
      <c r="AB174" s="415">
        <v>687.3570553143096</v>
      </c>
      <c r="AC174" s="407">
        <v>4592.8581138664285</v>
      </c>
    </row>
    <row r="175" spans="1:29" ht="18.75">
      <c r="A175" s="397">
        <v>543</v>
      </c>
      <c r="B175" s="398" t="s">
        <v>126</v>
      </c>
      <c r="C175" s="399">
        <v>44127</v>
      </c>
      <c r="D175" s="400">
        <v>757.0552949441385</v>
      </c>
      <c r="E175" s="401">
        <v>641.00899675935364</v>
      </c>
      <c r="F175" s="416">
        <v>64.829061572280011</v>
      </c>
      <c r="G175" s="403">
        <v>51.217236612504813</v>
      </c>
      <c r="H175" s="404">
        <v>3.8152604981077345</v>
      </c>
      <c r="I175" s="405">
        <v>760.8705554422462</v>
      </c>
      <c r="J175" s="406">
        <v>-167.22922473768895</v>
      </c>
      <c r="K175" s="399">
        <v>120.38550183823973</v>
      </c>
      <c r="L175" s="407">
        <v>716.81213316110313</v>
      </c>
      <c r="M175" s="408">
        <v>1</v>
      </c>
      <c r="N175" s="409">
        <f t="shared" si="13"/>
        <v>-326.80782483528026</v>
      </c>
      <c r="O175" s="410">
        <f t="shared" si="14"/>
        <v>-0.31314830876050836</v>
      </c>
      <c r="P175" s="239"/>
      <c r="Q175" s="411">
        <f t="shared" si="15"/>
        <v>-5.7938662689847598E-2</v>
      </c>
      <c r="R175" s="411">
        <f t="shared" si="16"/>
        <v>-0.69147671109980158</v>
      </c>
      <c r="S175" s="84"/>
      <c r="T175" s="44"/>
      <c r="U175" s="412">
        <v>543</v>
      </c>
      <c r="V175" s="398" t="s">
        <v>126</v>
      </c>
      <c r="W175" s="399">
        <v>43663</v>
      </c>
      <c r="X175" s="417">
        <v>958.76962944633362</v>
      </c>
      <c r="Y175" s="404">
        <v>-151.10400799673292</v>
      </c>
      <c r="Z175" s="413">
        <v>807.66562144960074</v>
      </c>
      <c r="AA175" s="419">
        <v>-154.24473810778005</v>
      </c>
      <c r="AB175" s="415">
        <v>390.19907465456271</v>
      </c>
      <c r="AC175" s="407">
        <v>1043.6199579963834</v>
      </c>
    </row>
    <row r="176" spans="1:29" ht="18.75">
      <c r="A176" s="397">
        <v>545</v>
      </c>
      <c r="B176" s="398" t="s">
        <v>330</v>
      </c>
      <c r="C176" s="399">
        <v>9562</v>
      </c>
      <c r="D176" s="400">
        <v>1079.1644007529806</v>
      </c>
      <c r="E176" s="401">
        <v>847.91037439866136</v>
      </c>
      <c r="F176" s="416">
        <v>114.94969671616816</v>
      </c>
      <c r="G176" s="403">
        <v>116.30432963815102</v>
      </c>
      <c r="H176" s="404">
        <v>329.43578749215646</v>
      </c>
      <c r="I176" s="405">
        <v>1408.6001882451369</v>
      </c>
      <c r="J176" s="406">
        <v>40.920623300564735</v>
      </c>
      <c r="K176" s="399">
        <v>226.88345190937994</v>
      </c>
      <c r="L176" s="407">
        <v>1672.5308512863417</v>
      </c>
      <c r="M176" s="408">
        <v>15</v>
      </c>
      <c r="N176" s="409">
        <f t="shared" si="13"/>
        <v>-2265.8083688657603</v>
      </c>
      <c r="O176" s="410">
        <f t="shared" si="14"/>
        <v>-0.57532077411509841</v>
      </c>
      <c r="P176" s="239"/>
      <c r="Q176" s="411">
        <f t="shared" si="15"/>
        <v>-0.55476982983374623</v>
      </c>
      <c r="R176" s="411">
        <f t="shared" si="16"/>
        <v>-0.69195436304526003</v>
      </c>
      <c r="S176" s="84"/>
      <c r="T176" s="44"/>
      <c r="U176" s="412">
        <v>545</v>
      </c>
      <c r="V176" s="398" t="s">
        <v>463</v>
      </c>
      <c r="W176" s="399">
        <v>9558</v>
      </c>
      <c r="X176" s="417">
        <v>2412.9224922313438</v>
      </c>
      <c r="Y176" s="404">
        <v>750.83477902264633</v>
      </c>
      <c r="Z176" s="413">
        <v>3163.7572712539904</v>
      </c>
      <c r="AA176" s="418">
        <v>38.056497175141246</v>
      </c>
      <c r="AB176" s="415">
        <v>736.52545172297039</v>
      </c>
      <c r="AC176" s="407">
        <v>3938.3392201521019</v>
      </c>
    </row>
    <row r="177" spans="1:29" ht="18.75">
      <c r="A177" s="397">
        <v>560</v>
      </c>
      <c r="B177" s="398" t="s">
        <v>127</v>
      </c>
      <c r="C177" s="399">
        <v>15808</v>
      </c>
      <c r="D177" s="400">
        <v>425.77473431174087</v>
      </c>
      <c r="E177" s="401">
        <v>330.09235829959516</v>
      </c>
      <c r="F177" s="416">
        <v>59.357477226720647</v>
      </c>
      <c r="G177" s="403">
        <v>36.324898785425098</v>
      </c>
      <c r="H177" s="404">
        <v>398.90675607287449</v>
      </c>
      <c r="I177" s="405">
        <v>824.68155364372467</v>
      </c>
      <c r="J177" s="406">
        <v>-134.12424089068827</v>
      </c>
      <c r="K177" s="399">
        <v>177.61662493346961</v>
      </c>
      <c r="L177" s="407">
        <v>870.80807186234813</v>
      </c>
      <c r="M177" s="408">
        <v>7</v>
      </c>
      <c r="N177" s="409">
        <f t="shared" si="13"/>
        <v>-1596.2813551934705</v>
      </c>
      <c r="O177" s="410">
        <f t="shared" si="14"/>
        <v>-0.64703019586057109</v>
      </c>
      <c r="P177" s="239"/>
      <c r="Q177" s="411">
        <f t="shared" si="15"/>
        <v>-0.58787306732798705</v>
      </c>
      <c r="R177" s="411">
        <f t="shared" si="16"/>
        <v>-0.69705267362592105</v>
      </c>
      <c r="S177" s="84"/>
      <c r="T177" s="44"/>
      <c r="U177" s="412">
        <v>560</v>
      </c>
      <c r="V177" s="398" t="s">
        <v>127</v>
      </c>
      <c r="W177" s="399">
        <v>15882</v>
      </c>
      <c r="X177" s="417">
        <v>1376.0531089866877</v>
      </c>
      <c r="Y177" s="404">
        <v>624.98464968859719</v>
      </c>
      <c r="Z177" s="413">
        <v>2001.0377586752847</v>
      </c>
      <c r="AA177" s="419">
        <v>-120.24373504596399</v>
      </c>
      <c r="AB177" s="415">
        <v>586.29540342649818</v>
      </c>
      <c r="AC177" s="407">
        <v>2467.0894270558188</v>
      </c>
    </row>
    <row r="178" spans="1:29" ht="18.75">
      <c r="A178" s="397">
        <v>561</v>
      </c>
      <c r="B178" s="398" t="s">
        <v>128</v>
      </c>
      <c r="C178" s="399">
        <v>1337</v>
      </c>
      <c r="D178" s="400">
        <v>990.91697830964847</v>
      </c>
      <c r="E178" s="401">
        <v>460.69483919222137</v>
      </c>
      <c r="F178" s="416">
        <v>284.00149588631263</v>
      </c>
      <c r="G178" s="403">
        <v>246.22064323111442</v>
      </c>
      <c r="H178" s="404">
        <v>334.49139865370233</v>
      </c>
      <c r="I178" s="405">
        <v>1325.4076290201945</v>
      </c>
      <c r="J178" s="406">
        <v>-233.42183994016455</v>
      </c>
      <c r="K178" s="399">
        <v>255.96635493940195</v>
      </c>
      <c r="L178" s="407">
        <v>1304.0620792819745</v>
      </c>
      <c r="M178" s="408">
        <v>2</v>
      </c>
      <c r="N178" s="409">
        <f t="shared" si="13"/>
        <v>-1887.7278049816696</v>
      </c>
      <c r="O178" s="410">
        <f t="shared" si="14"/>
        <v>-0.591432354080906</v>
      </c>
      <c r="P178" s="239"/>
      <c r="Q178" s="411">
        <f t="shared" si="15"/>
        <v>-0.50996162180323978</v>
      </c>
      <c r="R178" s="411">
        <f t="shared" si="16"/>
        <v>-0.63919130879158659</v>
      </c>
      <c r="S178" s="84"/>
      <c r="T178" s="44"/>
      <c r="U178" s="412">
        <v>561</v>
      </c>
      <c r="V178" s="398" t="s">
        <v>128</v>
      </c>
      <c r="W178" s="399">
        <v>1334</v>
      </c>
      <c r="X178" s="417">
        <v>2006.2700868928134</v>
      </c>
      <c r="Y178" s="404">
        <v>698.43160177373557</v>
      </c>
      <c r="Z178" s="413">
        <v>2704.7016886665492</v>
      </c>
      <c r="AA178" s="418">
        <v>-222.33583208395802</v>
      </c>
      <c r="AB178" s="415">
        <v>709.42402768105308</v>
      </c>
      <c r="AC178" s="407">
        <v>3191.7898842636441</v>
      </c>
    </row>
    <row r="179" spans="1:29" ht="18.75">
      <c r="A179" s="397">
        <v>562</v>
      </c>
      <c r="B179" s="398" t="s">
        <v>129</v>
      </c>
      <c r="C179" s="399">
        <v>8978</v>
      </c>
      <c r="D179" s="400">
        <v>98.465693918467366</v>
      </c>
      <c r="E179" s="401">
        <v>164.56449097794609</v>
      </c>
      <c r="F179" s="416">
        <v>-33.564713744709287</v>
      </c>
      <c r="G179" s="403">
        <v>-32.53408331476944</v>
      </c>
      <c r="H179" s="404">
        <v>363.15404321675209</v>
      </c>
      <c r="I179" s="405">
        <v>461.61973713521945</v>
      </c>
      <c r="J179" s="406">
        <v>-41.73791490309646</v>
      </c>
      <c r="K179" s="399">
        <v>190.13164934711978</v>
      </c>
      <c r="L179" s="407">
        <v>612.87480507908219</v>
      </c>
      <c r="M179" s="408">
        <v>6</v>
      </c>
      <c r="N179" s="409">
        <f t="shared" si="13"/>
        <v>-2365.0906443362596</v>
      </c>
      <c r="O179" s="410">
        <f t="shared" si="14"/>
        <v>-0.79419680466762743</v>
      </c>
      <c r="P179" s="239"/>
      <c r="Q179" s="411">
        <f t="shared" si="15"/>
        <v>-0.80872638473543867</v>
      </c>
      <c r="R179" s="411">
        <f t="shared" si="16"/>
        <v>-0.69773832330528629</v>
      </c>
      <c r="S179" s="84"/>
      <c r="T179" s="44"/>
      <c r="U179" s="412">
        <v>562</v>
      </c>
      <c r="V179" s="398" t="s">
        <v>129</v>
      </c>
      <c r="W179" s="399">
        <v>9008</v>
      </c>
      <c r="X179" s="417">
        <v>1764.6769832899538</v>
      </c>
      <c r="Y179" s="404">
        <v>648.72298563271818</v>
      </c>
      <c r="Z179" s="413">
        <v>2413.3999689226721</v>
      </c>
      <c r="AA179" s="419">
        <v>-64.464476021314383</v>
      </c>
      <c r="AB179" s="415">
        <v>629.0299565139843</v>
      </c>
      <c r="AC179" s="407">
        <v>2977.9654494153419</v>
      </c>
    </row>
    <row r="180" spans="1:29" ht="18.75">
      <c r="A180" s="397">
        <v>563</v>
      </c>
      <c r="B180" s="398" t="s">
        <v>130</v>
      </c>
      <c r="C180" s="399">
        <v>7102</v>
      </c>
      <c r="D180" s="400">
        <v>444.34426921993804</v>
      </c>
      <c r="E180" s="401">
        <v>449.19022810475923</v>
      </c>
      <c r="F180" s="416">
        <v>50.607997747113487</v>
      </c>
      <c r="G180" s="403">
        <v>-55.453956631934666</v>
      </c>
      <c r="H180" s="404">
        <v>482.99338214587442</v>
      </c>
      <c r="I180" s="405">
        <v>927.33751056040558</v>
      </c>
      <c r="J180" s="406">
        <v>-45.641087017741484</v>
      </c>
      <c r="K180" s="399">
        <v>184.09249438849594</v>
      </c>
      <c r="L180" s="407">
        <v>1066.7438749647986</v>
      </c>
      <c r="M180" s="408">
        <v>17</v>
      </c>
      <c r="N180" s="409">
        <f t="shared" si="13"/>
        <v>-3002.3990148910129</v>
      </c>
      <c r="O180" s="410">
        <f t="shared" si="14"/>
        <v>-0.7378455601487619</v>
      </c>
      <c r="P180" s="239"/>
      <c r="Q180" s="411">
        <f t="shared" si="15"/>
        <v>-0.73659424457846578</v>
      </c>
      <c r="R180" s="411">
        <f t="shared" si="16"/>
        <v>-0.69465123708632404</v>
      </c>
      <c r="S180" s="84"/>
      <c r="T180" s="44"/>
      <c r="U180" s="412">
        <v>563</v>
      </c>
      <c r="V180" s="398" t="s">
        <v>130</v>
      </c>
      <c r="W180" s="399">
        <v>7155</v>
      </c>
      <c r="X180" s="417">
        <v>2732.3619037008702</v>
      </c>
      <c r="Y180" s="404">
        <v>788.20471822569414</v>
      </c>
      <c r="Z180" s="413">
        <v>3520.5666219265645</v>
      </c>
      <c r="AA180" s="418">
        <v>-54.316282320055905</v>
      </c>
      <c r="AB180" s="415">
        <v>602.89255024930299</v>
      </c>
      <c r="AC180" s="407">
        <v>4069.1428898558115</v>
      </c>
    </row>
    <row r="181" spans="1:29" ht="18.75">
      <c r="A181" s="397">
        <v>564</v>
      </c>
      <c r="B181" s="398" t="s">
        <v>331</v>
      </c>
      <c r="C181" s="399">
        <v>209551</v>
      </c>
      <c r="D181" s="400">
        <v>225.82227715448744</v>
      </c>
      <c r="E181" s="401">
        <v>398.50625861962004</v>
      </c>
      <c r="F181" s="416">
        <v>-110.52343343625179</v>
      </c>
      <c r="G181" s="403">
        <v>-62.160548028880797</v>
      </c>
      <c r="H181" s="404">
        <v>194.6136835424312</v>
      </c>
      <c r="I181" s="405">
        <v>420.43596069691864</v>
      </c>
      <c r="J181" s="406">
        <v>4.2527594714413199</v>
      </c>
      <c r="K181" s="399">
        <v>139.00431764132225</v>
      </c>
      <c r="L181" s="407">
        <v>564.82810867044304</v>
      </c>
      <c r="M181" s="408">
        <v>17</v>
      </c>
      <c r="N181" s="409">
        <f t="shared" si="13"/>
        <v>-1094.1543078158522</v>
      </c>
      <c r="O181" s="410">
        <f t="shared" si="14"/>
        <v>-0.65953339646194553</v>
      </c>
      <c r="P181" s="239"/>
      <c r="Q181" s="411">
        <f t="shared" si="15"/>
        <v>-0.65049404306549619</v>
      </c>
      <c r="R181" s="411">
        <f t="shared" si="16"/>
        <v>-0.69516085219560098</v>
      </c>
      <c r="S181" s="84"/>
      <c r="T181" s="44"/>
      <c r="U181" s="412">
        <v>564</v>
      </c>
      <c r="V181" s="398" t="s">
        <v>464</v>
      </c>
      <c r="W181" s="399">
        <v>207327</v>
      </c>
      <c r="X181" s="417">
        <v>985.36743511958377</v>
      </c>
      <c r="Y181" s="404">
        <v>217.57618388061184</v>
      </c>
      <c r="Z181" s="413">
        <v>1202.9436190001957</v>
      </c>
      <c r="AA181" s="419">
        <v>4.6453187476787873E-2</v>
      </c>
      <c r="AB181" s="415">
        <v>455.99234429862275</v>
      </c>
      <c r="AC181" s="407">
        <v>1658.9824164862953</v>
      </c>
    </row>
    <row r="182" spans="1:29" ht="18.75">
      <c r="A182" s="397">
        <v>576</v>
      </c>
      <c r="B182" s="398" t="s">
        <v>131</v>
      </c>
      <c r="C182" s="399">
        <v>2813</v>
      </c>
      <c r="D182" s="400">
        <v>400.07998578030572</v>
      </c>
      <c r="E182" s="401">
        <v>-37.24742268041237</v>
      </c>
      <c r="F182" s="416">
        <v>224.35300391041594</v>
      </c>
      <c r="G182" s="403">
        <v>212.97440455030218</v>
      </c>
      <c r="H182" s="404">
        <v>177.35193743334517</v>
      </c>
      <c r="I182" s="405">
        <v>577.43227870600776</v>
      </c>
      <c r="J182" s="406">
        <v>-84.303234980447925</v>
      </c>
      <c r="K182" s="399">
        <v>222.64779893452157</v>
      </c>
      <c r="L182" s="407">
        <v>719.11304656949881</v>
      </c>
      <c r="M182" s="408">
        <v>7</v>
      </c>
      <c r="N182" s="409">
        <f t="shared" si="13"/>
        <v>-3168.9118367623632</v>
      </c>
      <c r="O182" s="410">
        <f t="shared" si="14"/>
        <v>-0.81504412442102192</v>
      </c>
      <c r="P182" s="239"/>
      <c r="Q182" s="411">
        <f t="shared" si="15"/>
        <v>-0.82255424082387207</v>
      </c>
      <c r="R182" s="411">
        <f t="shared" si="16"/>
        <v>-0.69479679329922361</v>
      </c>
      <c r="S182" s="84"/>
      <c r="T182" s="44"/>
      <c r="U182" s="412">
        <v>576</v>
      </c>
      <c r="V182" s="398" t="s">
        <v>131</v>
      </c>
      <c r="W182" s="399">
        <v>2861</v>
      </c>
      <c r="X182" s="417">
        <v>2539.8893034799444</v>
      </c>
      <c r="Y182" s="404">
        <v>714.2446999867924</v>
      </c>
      <c r="Z182" s="413">
        <v>3254.1340034667369</v>
      </c>
      <c r="AA182" s="418">
        <v>-95.615868577420486</v>
      </c>
      <c r="AB182" s="415">
        <v>729.50674844254593</v>
      </c>
      <c r="AC182" s="407">
        <v>3888.0248833318619</v>
      </c>
    </row>
    <row r="183" spans="1:29" ht="18.75">
      <c r="A183" s="397">
        <v>577</v>
      </c>
      <c r="B183" s="398" t="s">
        <v>332</v>
      </c>
      <c r="C183" s="399">
        <v>11041</v>
      </c>
      <c r="D183" s="400">
        <v>454.18902273344804</v>
      </c>
      <c r="E183" s="401">
        <v>468.24227877909607</v>
      </c>
      <c r="F183" s="416">
        <v>13.770944660809709</v>
      </c>
      <c r="G183" s="403">
        <v>-27.824200706457749</v>
      </c>
      <c r="H183" s="404">
        <v>313.60954623675394</v>
      </c>
      <c r="I183" s="405">
        <v>767.79847839869581</v>
      </c>
      <c r="J183" s="406">
        <v>7.2382030613169093</v>
      </c>
      <c r="K183" s="399">
        <v>146.70354092651431</v>
      </c>
      <c r="L183" s="407">
        <v>923.19862331310571</v>
      </c>
      <c r="M183" s="408">
        <v>2</v>
      </c>
      <c r="N183" s="409">
        <f t="shared" si="13"/>
        <v>-949.19327880119738</v>
      </c>
      <c r="O183" s="410">
        <f t="shared" si="14"/>
        <v>-0.50694156374494526</v>
      </c>
      <c r="P183" s="239"/>
      <c r="Q183" s="411">
        <f t="shared" si="15"/>
        <v>-0.44296910587907656</v>
      </c>
      <c r="R183" s="411">
        <f t="shared" si="16"/>
        <v>-0.69855534779655803</v>
      </c>
      <c r="S183" s="84"/>
      <c r="T183" s="44"/>
      <c r="U183" s="412">
        <v>577</v>
      </c>
      <c r="V183" s="398" t="s">
        <v>465</v>
      </c>
      <c r="W183" s="399">
        <v>10922</v>
      </c>
      <c r="X183" s="417">
        <v>1107.7590522270564</v>
      </c>
      <c r="Y183" s="404">
        <v>270.61777839810088</v>
      </c>
      <c r="Z183" s="413">
        <v>1378.376830625157</v>
      </c>
      <c r="AA183" s="419">
        <v>7.3468229262039921</v>
      </c>
      <c r="AB183" s="415">
        <v>486.66824856294198</v>
      </c>
      <c r="AC183" s="407">
        <v>1872.3919021143031</v>
      </c>
    </row>
    <row r="184" spans="1:29" ht="18.75">
      <c r="A184" s="397">
        <v>578</v>
      </c>
      <c r="B184" s="398" t="s">
        <v>132</v>
      </c>
      <c r="C184" s="399">
        <v>3183</v>
      </c>
      <c r="D184" s="400">
        <v>-72.005026704366955</v>
      </c>
      <c r="E184" s="401">
        <v>177.75903235940936</v>
      </c>
      <c r="F184" s="416">
        <v>-138.57681432610744</v>
      </c>
      <c r="G184" s="403">
        <v>-111.18724473766886</v>
      </c>
      <c r="H184" s="404">
        <v>507.81778196669808</v>
      </c>
      <c r="I184" s="405">
        <v>435.81275526233111</v>
      </c>
      <c r="J184" s="406">
        <v>32.701853597235313</v>
      </c>
      <c r="K184" s="399">
        <v>212.38636133419629</v>
      </c>
      <c r="L184" s="407">
        <v>687.10053408733904</v>
      </c>
      <c r="M184" s="408">
        <v>18</v>
      </c>
      <c r="N184" s="409">
        <f t="shared" si="13"/>
        <v>-3574.4518263354366</v>
      </c>
      <c r="O184" s="410">
        <f t="shared" si="14"/>
        <v>-0.83876754854205904</v>
      </c>
      <c r="P184" s="239"/>
      <c r="Q184" s="411">
        <f t="shared" si="15"/>
        <v>-0.87779821968816707</v>
      </c>
      <c r="R184" s="411">
        <f t="shared" si="16"/>
        <v>-0.69824593420669179</v>
      </c>
      <c r="S184" s="84"/>
      <c r="T184" s="44"/>
      <c r="U184" s="412">
        <v>578</v>
      </c>
      <c r="V184" s="398" t="s">
        <v>132</v>
      </c>
      <c r="W184" s="399">
        <v>3235</v>
      </c>
      <c r="X184" s="417">
        <v>2575.7233060001195</v>
      </c>
      <c r="Y184" s="404">
        <v>990.61389588212603</v>
      </c>
      <c r="Z184" s="413">
        <v>3566.3372018822461</v>
      </c>
      <c r="AA184" s="418">
        <v>-8.6241112828438951</v>
      </c>
      <c r="AB184" s="415">
        <v>703.83926982337368</v>
      </c>
      <c r="AC184" s="407">
        <v>4261.5523604227756</v>
      </c>
    </row>
    <row r="185" spans="1:29" ht="18.75">
      <c r="A185" s="397">
        <v>580</v>
      </c>
      <c r="B185" s="398" t="s">
        <v>133</v>
      </c>
      <c r="C185" s="399">
        <v>4567</v>
      </c>
      <c r="D185" s="400">
        <v>-26.517407488504489</v>
      </c>
      <c r="E185" s="401">
        <v>-54.489380337201666</v>
      </c>
      <c r="F185" s="416">
        <v>-15.145171885263849</v>
      </c>
      <c r="G185" s="403">
        <v>43.117144733961027</v>
      </c>
      <c r="H185" s="404">
        <v>386.67418436610467</v>
      </c>
      <c r="I185" s="405">
        <v>360.15677687760018</v>
      </c>
      <c r="J185" s="406">
        <v>-64.968688416903873</v>
      </c>
      <c r="K185" s="399">
        <v>226.30823978165847</v>
      </c>
      <c r="L185" s="407">
        <v>516.49485439019054</v>
      </c>
      <c r="M185" s="408">
        <v>9</v>
      </c>
      <c r="N185" s="409">
        <f t="shared" si="13"/>
        <v>-3459.2154138297037</v>
      </c>
      <c r="O185" s="410">
        <f t="shared" si="14"/>
        <v>-0.8700874008554329</v>
      </c>
      <c r="P185" s="239"/>
      <c r="Q185" s="411">
        <f t="shared" si="15"/>
        <v>-0.89152964243687094</v>
      </c>
      <c r="R185" s="411">
        <f t="shared" si="16"/>
        <v>-0.68643828879314306</v>
      </c>
      <c r="S185" s="84"/>
      <c r="T185" s="44"/>
      <c r="U185" s="412">
        <v>580</v>
      </c>
      <c r="V185" s="398" t="s">
        <v>133</v>
      </c>
      <c r="W185" s="399">
        <v>4655</v>
      </c>
      <c r="X185" s="417">
        <v>2576.143299184921</v>
      </c>
      <c r="Y185" s="404">
        <v>744.18111910595655</v>
      </c>
      <c r="Z185" s="413">
        <v>3320.3244182908779</v>
      </c>
      <c r="AA185" s="419">
        <v>-66.348442534908699</v>
      </c>
      <c r="AB185" s="415">
        <v>721.73429246392482</v>
      </c>
      <c r="AC185" s="407">
        <v>3975.7102682198943</v>
      </c>
    </row>
    <row r="186" spans="1:29" ht="18.75">
      <c r="A186" s="397">
        <v>581</v>
      </c>
      <c r="B186" s="398" t="s">
        <v>134</v>
      </c>
      <c r="C186" s="399">
        <v>6286</v>
      </c>
      <c r="D186" s="400">
        <v>394.04804327076045</v>
      </c>
      <c r="E186" s="401">
        <v>197.46881959910914</v>
      </c>
      <c r="F186" s="416">
        <v>125.69265033407572</v>
      </c>
      <c r="G186" s="403">
        <v>70.88657333757557</v>
      </c>
      <c r="H186" s="404">
        <v>327.66767419662744</v>
      </c>
      <c r="I186" s="405">
        <v>721.71571746738789</v>
      </c>
      <c r="J186" s="406">
        <v>-44.606108813235764</v>
      </c>
      <c r="K186" s="399">
        <v>196.97786057855092</v>
      </c>
      <c r="L186" s="407">
        <v>875.23560292713967</v>
      </c>
      <c r="M186" s="408">
        <v>6</v>
      </c>
      <c r="N186" s="409">
        <f t="shared" si="13"/>
        <v>-2617.8336431627295</v>
      </c>
      <c r="O186" s="410">
        <f t="shared" si="14"/>
        <v>-0.7494365152059681</v>
      </c>
      <c r="P186" s="239"/>
      <c r="Q186" s="411">
        <f t="shared" si="15"/>
        <v>-0.75159623706888434</v>
      </c>
      <c r="R186" s="411">
        <f t="shared" si="16"/>
        <v>-0.69435219318130503</v>
      </c>
      <c r="S186" s="84"/>
      <c r="T186" s="44"/>
      <c r="U186" s="412">
        <v>581</v>
      </c>
      <c r="V186" s="398" t="s">
        <v>134</v>
      </c>
      <c r="W186" s="399">
        <v>6352</v>
      </c>
      <c r="X186" s="417">
        <v>2193.2306630127828</v>
      </c>
      <c r="Y186" s="404">
        <v>712.18312360334619</v>
      </c>
      <c r="Z186" s="413">
        <v>2905.4137866161291</v>
      </c>
      <c r="AA186" s="418">
        <v>-56.804785894206546</v>
      </c>
      <c r="AB186" s="415">
        <v>644.46024536794653</v>
      </c>
      <c r="AC186" s="407">
        <v>3493.069246089869</v>
      </c>
    </row>
    <row r="187" spans="1:29" ht="18.75">
      <c r="A187" s="397">
        <v>583</v>
      </c>
      <c r="B187" s="398" t="s">
        <v>135</v>
      </c>
      <c r="C187" s="399">
        <v>924</v>
      </c>
      <c r="D187" s="400">
        <v>215.16125541125541</v>
      </c>
      <c r="E187" s="401">
        <v>855.59740259740261</v>
      </c>
      <c r="F187" s="416">
        <v>-830.33982683982686</v>
      </c>
      <c r="G187" s="403">
        <v>189.90367965367966</v>
      </c>
      <c r="H187" s="404">
        <v>-4.0909090909090908</v>
      </c>
      <c r="I187" s="405">
        <v>211.07034632034632</v>
      </c>
      <c r="J187" s="406">
        <v>-212.16125541125541</v>
      </c>
      <c r="K187" s="399">
        <v>207.74796834711273</v>
      </c>
      <c r="L187" s="407">
        <v>211.75432900432901</v>
      </c>
      <c r="M187" s="408">
        <v>19</v>
      </c>
      <c r="N187" s="409">
        <f t="shared" si="13"/>
        <v>-5350.2437785015436</v>
      </c>
      <c r="O187" s="410">
        <f t="shared" si="14"/>
        <v>-0.96192837089991678</v>
      </c>
      <c r="P187" s="239"/>
      <c r="Q187" s="411">
        <f t="shared" si="15"/>
        <v>-0.95811491085396838</v>
      </c>
      <c r="R187" s="411">
        <f t="shared" si="16"/>
        <v>-0.69923634662386303</v>
      </c>
      <c r="S187" s="84"/>
      <c r="T187" s="44"/>
      <c r="U187" s="412">
        <v>583</v>
      </c>
      <c r="V187" s="398" t="s">
        <v>135</v>
      </c>
      <c r="W187" s="399">
        <v>931</v>
      </c>
      <c r="X187" s="417">
        <v>4430.5389780044998</v>
      </c>
      <c r="Y187" s="404">
        <v>608.7327681878761</v>
      </c>
      <c r="Z187" s="413">
        <v>5039.2717461923758</v>
      </c>
      <c r="AA187" s="419">
        <v>-168.00859291084856</v>
      </c>
      <c r="AB187" s="415">
        <v>690.73495422434496</v>
      </c>
      <c r="AC187" s="407">
        <v>5561.9981075058722</v>
      </c>
    </row>
    <row r="188" spans="1:29" ht="18.75">
      <c r="A188" s="397">
        <v>584</v>
      </c>
      <c r="B188" s="398" t="s">
        <v>136</v>
      </c>
      <c r="C188" s="399">
        <v>2676</v>
      </c>
      <c r="D188" s="400">
        <v>1159.4906576980568</v>
      </c>
      <c r="E188" s="401">
        <v>1427.6416292974588</v>
      </c>
      <c r="F188" s="416">
        <v>-124.52316890881913</v>
      </c>
      <c r="G188" s="403">
        <v>-143.62780269058297</v>
      </c>
      <c r="H188" s="404">
        <v>667.75635276532137</v>
      </c>
      <c r="I188" s="405">
        <v>1827.2473841554558</v>
      </c>
      <c r="J188" s="406">
        <v>93.344544095665171</v>
      </c>
      <c r="K188" s="399">
        <v>203.38747144250482</v>
      </c>
      <c r="L188" s="407">
        <v>2118.7238415545589</v>
      </c>
      <c r="M188" s="408">
        <v>16</v>
      </c>
      <c r="N188" s="409">
        <f t="shared" si="13"/>
        <v>-2934.1880654257111</v>
      </c>
      <c r="O188" s="410">
        <f t="shared" si="14"/>
        <v>-0.58069250353886448</v>
      </c>
      <c r="P188" s="239"/>
      <c r="Q188" s="411">
        <f t="shared" si="15"/>
        <v>-0.57620478638276251</v>
      </c>
      <c r="R188" s="411">
        <f t="shared" si="16"/>
        <v>-0.68800664832432001</v>
      </c>
      <c r="S188" s="84"/>
      <c r="T188" s="44"/>
      <c r="U188" s="412">
        <v>584</v>
      </c>
      <c r="V188" s="398" t="s">
        <v>136</v>
      </c>
      <c r="W188" s="399">
        <v>2706</v>
      </c>
      <c r="X188" s="417">
        <v>3026.7172700145702</v>
      </c>
      <c r="Y188" s="404">
        <v>1284.9109066211988</v>
      </c>
      <c r="Z188" s="413">
        <v>4311.6281766357688</v>
      </c>
      <c r="AA188" s="418">
        <v>89.386917960088695</v>
      </c>
      <c r="AB188" s="415">
        <v>651.89681238441256</v>
      </c>
      <c r="AC188" s="407">
        <v>5052.91190698027</v>
      </c>
    </row>
    <row r="189" spans="1:29" ht="18.75">
      <c r="A189" s="397">
        <v>588</v>
      </c>
      <c r="B189" s="398" t="s">
        <v>137</v>
      </c>
      <c r="C189" s="399">
        <v>1644</v>
      </c>
      <c r="D189" s="400">
        <v>-367.30474452554745</v>
      </c>
      <c r="E189" s="401">
        <v>56.960462287104626</v>
      </c>
      <c r="F189" s="416">
        <v>-274.70255474452557</v>
      </c>
      <c r="G189" s="403">
        <v>-149.56265206812651</v>
      </c>
      <c r="H189" s="404">
        <v>133.28406326034064</v>
      </c>
      <c r="I189" s="405">
        <v>-234.02007299270073</v>
      </c>
      <c r="J189" s="406">
        <v>-210.89963503649636</v>
      </c>
      <c r="K189" s="399">
        <v>233.71909074141101</v>
      </c>
      <c r="L189" s="407">
        <v>-212.25486618004865</v>
      </c>
      <c r="M189" s="408">
        <v>10</v>
      </c>
      <c r="N189" s="409">
        <f t="shared" si="13"/>
        <v>-4018.0727964352905</v>
      </c>
      <c r="O189" s="410">
        <f t="shared" si="14"/>
        <v>-1.0557711561797738</v>
      </c>
      <c r="P189" s="239"/>
      <c r="Q189" s="411">
        <f t="shared" si="15"/>
        <v>-1.072201824911134</v>
      </c>
      <c r="R189" s="411">
        <f t="shared" si="16"/>
        <v>-0.69950698144456891</v>
      </c>
      <c r="S189" s="84"/>
      <c r="T189" s="44"/>
      <c r="U189" s="412">
        <v>588</v>
      </c>
      <c r="V189" s="398" t="s">
        <v>137</v>
      </c>
      <c r="W189" s="399">
        <v>1654</v>
      </c>
      <c r="X189" s="417">
        <v>2470.0538470635142</v>
      </c>
      <c r="Y189" s="404">
        <v>771.13947846159931</v>
      </c>
      <c r="Z189" s="413">
        <v>3241.1933255251138</v>
      </c>
      <c r="AA189" s="419">
        <v>-213.16082224909312</v>
      </c>
      <c r="AB189" s="415">
        <v>777.78542697922137</v>
      </c>
      <c r="AC189" s="407">
        <v>3805.8179302552417</v>
      </c>
    </row>
    <row r="190" spans="1:29" ht="18.75">
      <c r="A190" s="397">
        <v>592</v>
      </c>
      <c r="B190" s="398" t="s">
        <v>138</v>
      </c>
      <c r="C190" s="399">
        <v>3678</v>
      </c>
      <c r="D190" s="400">
        <v>656.66666666666663</v>
      </c>
      <c r="E190" s="401">
        <v>562.62778684067428</v>
      </c>
      <c r="F190" s="416">
        <v>66.628058727569325</v>
      </c>
      <c r="G190" s="403">
        <v>27.410821098423057</v>
      </c>
      <c r="H190" s="404">
        <v>350.05927134312128</v>
      </c>
      <c r="I190" s="405">
        <v>1006.7259380097879</v>
      </c>
      <c r="J190" s="406">
        <v>-10.180804785209354</v>
      </c>
      <c r="K190" s="399">
        <v>188.92460353354801</v>
      </c>
      <c r="L190" s="407">
        <v>1188.4401848830887</v>
      </c>
      <c r="M190" s="408">
        <v>13</v>
      </c>
      <c r="N190" s="409">
        <f t="shared" si="13"/>
        <v>-1732.8453914480094</v>
      </c>
      <c r="O190" s="410">
        <f t="shared" si="14"/>
        <v>-0.59317904606379668</v>
      </c>
      <c r="P190" s="239"/>
      <c r="Q190" s="411">
        <f t="shared" si="15"/>
        <v>-0.57161087476113004</v>
      </c>
      <c r="R190" s="411">
        <f t="shared" si="16"/>
        <v>-0.69292002555664522</v>
      </c>
      <c r="S190" s="84"/>
      <c r="T190" s="44"/>
      <c r="U190" s="412">
        <v>592</v>
      </c>
      <c r="V190" s="398" t="s">
        <v>138</v>
      </c>
      <c r="W190" s="399">
        <v>3772</v>
      </c>
      <c r="X190" s="417">
        <v>1635.8581890239466</v>
      </c>
      <c r="Y190" s="404">
        <v>714.16864101856947</v>
      </c>
      <c r="Z190" s="413">
        <v>2350.0268300425159</v>
      </c>
      <c r="AA190" s="418">
        <v>-43.970572640509012</v>
      </c>
      <c r="AB190" s="415">
        <v>615.22931892909151</v>
      </c>
      <c r="AC190" s="407">
        <v>2921.2855763310981</v>
      </c>
    </row>
    <row r="191" spans="1:29" ht="18.75">
      <c r="A191" s="397">
        <v>593</v>
      </c>
      <c r="B191" s="398" t="s">
        <v>139</v>
      </c>
      <c r="C191" s="399">
        <v>17253</v>
      </c>
      <c r="D191" s="400">
        <v>-100.61032863849765</v>
      </c>
      <c r="E191" s="401">
        <v>-81.272532313220893</v>
      </c>
      <c r="F191" s="416">
        <v>9.6061554512258738</v>
      </c>
      <c r="G191" s="403">
        <v>-28.943951776502637</v>
      </c>
      <c r="H191" s="404">
        <v>326.86773314785836</v>
      </c>
      <c r="I191" s="405">
        <v>226.2574045093607</v>
      </c>
      <c r="J191" s="406">
        <v>-118.30110705384571</v>
      </c>
      <c r="K191" s="399">
        <v>193.02035872441326</v>
      </c>
      <c r="L191" s="407">
        <v>302.31403234220136</v>
      </c>
      <c r="M191" s="408">
        <v>10</v>
      </c>
      <c r="N191" s="409">
        <f t="shared" si="13"/>
        <v>-2879.934388479774</v>
      </c>
      <c r="O191" s="410">
        <f t="shared" si="14"/>
        <v>-0.90499986413250744</v>
      </c>
      <c r="P191" s="239"/>
      <c r="Q191" s="411">
        <f t="shared" si="15"/>
        <v>-0.91505822972834561</v>
      </c>
      <c r="R191" s="411">
        <f t="shared" si="16"/>
        <v>-0.69437425109335538</v>
      </c>
      <c r="S191" s="84"/>
      <c r="T191" s="44"/>
      <c r="U191" s="412">
        <v>593</v>
      </c>
      <c r="V191" s="398" t="s">
        <v>139</v>
      </c>
      <c r="W191" s="399">
        <v>17375</v>
      </c>
      <c r="X191" s="417">
        <v>2073.6581560770474</v>
      </c>
      <c r="Y191" s="404">
        <v>590.01842831437011</v>
      </c>
      <c r="Z191" s="413">
        <v>2663.6765843914177</v>
      </c>
      <c r="AA191" s="419">
        <v>-112.98607194244605</v>
      </c>
      <c r="AB191" s="415">
        <v>631.55790837300356</v>
      </c>
      <c r="AC191" s="407">
        <v>3182.2484208219753</v>
      </c>
    </row>
    <row r="192" spans="1:29" ht="18.75">
      <c r="A192" s="397">
        <v>595</v>
      </c>
      <c r="B192" s="398" t="s">
        <v>140</v>
      </c>
      <c r="C192" s="399">
        <v>4269</v>
      </c>
      <c r="D192" s="400">
        <v>603.57390489576017</v>
      </c>
      <c r="E192" s="401">
        <v>311.93909580698056</v>
      </c>
      <c r="F192" s="416">
        <v>214.30405247130474</v>
      </c>
      <c r="G192" s="403">
        <v>77.330756617474819</v>
      </c>
      <c r="H192" s="404">
        <v>438.94588896697121</v>
      </c>
      <c r="I192" s="405">
        <v>1042.5197938627314</v>
      </c>
      <c r="J192" s="406">
        <v>8.0161630358397744</v>
      </c>
      <c r="K192" s="399">
        <v>227.75414305359791</v>
      </c>
      <c r="L192" s="407">
        <v>1272.4839540876083</v>
      </c>
      <c r="M192" s="408">
        <v>11</v>
      </c>
      <c r="N192" s="409">
        <f t="shared" si="13"/>
        <v>-4035.90600369602</v>
      </c>
      <c r="O192" s="410">
        <f t="shared" si="14"/>
        <v>-0.76028815437310138</v>
      </c>
      <c r="P192" s="239"/>
      <c r="Q192" s="411">
        <f t="shared" si="15"/>
        <v>-0.77206997868923821</v>
      </c>
      <c r="R192" s="411">
        <f t="shared" si="16"/>
        <v>-0.68821618616077229</v>
      </c>
      <c r="S192" s="84"/>
      <c r="T192" s="44"/>
      <c r="U192" s="412">
        <v>595</v>
      </c>
      <c r="V192" s="398" t="s">
        <v>140</v>
      </c>
      <c r="W192" s="399">
        <v>4321</v>
      </c>
      <c r="X192" s="417">
        <v>3503.2403481141496</v>
      </c>
      <c r="Y192" s="404">
        <v>1070.6187155909813</v>
      </c>
      <c r="Z192" s="413">
        <v>4573.8590637051311</v>
      </c>
      <c r="AA192" s="418">
        <v>4.0435084471187226</v>
      </c>
      <c r="AB192" s="415">
        <v>730.48738563137852</v>
      </c>
      <c r="AC192" s="407">
        <v>5308.3899577836282</v>
      </c>
    </row>
    <row r="193" spans="1:29" ht="18.75">
      <c r="A193" s="397">
        <v>598</v>
      </c>
      <c r="B193" s="398" t="s">
        <v>333</v>
      </c>
      <c r="C193" s="399">
        <v>19097</v>
      </c>
      <c r="D193" s="400">
        <v>113.74441011677227</v>
      </c>
      <c r="E193" s="401">
        <v>489.05655338534848</v>
      </c>
      <c r="F193" s="416">
        <v>-252.62905168351051</v>
      </c>
      <c r="G193" s="403">
        <v>-122.68309158506571</v>
      </c>
      <c r="H193" s="404">
        <v>41.545687804367176</v>
      </c>
      <c r="I193" s="405">
        <v>155.29009792113945</v>
      </c>
      <c r="J193" s="406">
        <v>136.27119442844426</v>
      </c>
      <c r="K193" s="399">
        <v>160.10193375027612</v>
      </c>
      <c r="L193" s="407">
        <v>452.20720532020738</v>
      </c>
      <c r="M193" s="408">
        <v>15</v>
      </c>
      <c r="N193" s="409">
        <f t="shared" si="13"/>
        <v>-2182.3178059504539</v>
      </c>
      <c r="O193" s="410">
        <f t="shared" si="14"/>
        <v>-0.82835342105858289</v>
      </c>
      <c r="P193" s="239"/>
      <c r="Q193" s="411">
        <f t="shared" si="15"/>
        <v>-0.92231481437636276</v>
      </c>
      <c r="R193" s="411">
        <f t="shared" si="16"/>
        <v>-0.69128522700403061</v>
      </c>
      <c r="S193" s="84"/>
      <c r="T193" s="44"/>
      <c r="U193" s="412">
        <v>598</v>
      </c>
      <c r="V193" s="398" t="s">
        <v>466</v>
      </c>
      <c r="W193" s="399">
        <v>19066</v>
      </c>
      <c r="X193" s="417">
        <v>1822.2999034490463</v>
      </c>
      <c r="Y193" s="404">
        <v>176.66678079724127</v>
      </c>
      <c r="Z193" s="413">
        <v>1998.9666842462875</v>
      </c>
      <c r="AA193" s="419">
        <v>116.95038288052029</v>
      </c>
      <c r="AB193" s="415">
        <v>518.6079441438535</v>
      </c>
      <c r="AC193" s="407">
        <v>2634.5250112706613</v>
      </c>
    </row>
    <row r="194" spans="1:29" ht="18.75">
      <c r="A194" s="397">
        <v>599</v>
      </c>
      <c r="B194" s="398" t="s">
        <v>141</v>
      </c>
      <c r="C194" s="399">
        <v>11172</v>
      </c>
      <c r="D194" s="400">
        <v>799.34273182957395</v>
      </c>
      <c r="E194" s="401">
        <v>1196.4616899391335</v>
      </c>
      <c r="F194" s="416">
        <v>-206.9923021840315</v>
      </c>
      <c r="G194" s="403">
        <v>-190.1266559255281</v>
      </c>
      <c r="H194" s="404">
        <v>460.07733619763695</v>
      </c>
      <c r="I194" s="405">
        <v>1259.4200680272108</v>
      </c>
      <c r="J194" s="406">
        <v>-80.934300035803801</v>
      </c>
      <c r="K194" s="399">
        <v>182.58435621636187</v>
      </c>
      <c r="L194" s="407">
        <v>1354.2106158252775</v>
      </c>
      <c r="M194" s="408">
        <v>15</v>
      </c>
      <c r="N194" s="409">
        <f t="shared" si="13"/>
        <v>-1512.8518103606782</v>
      </c>
      <c r="O194" s="410">
        <f t="shared" si="14"/>
        <v>-0.52766615632196756</v>
      </c>
      <c r="P194" s="239"/>
      <c r="Q194" s="411">
        <f t="shared" si="15"/>
        <v>-0.46747043586523962</v>
      </c>
      <c r="R194" s="411">
        <f t="shared" si="16"/>
        <v>-0.68754505484031181</v>
      </c>
      <c r="S194" s="84"/>
      <c r="T194" s="44"/>
      <c r="U194" s="412">
        <v>599</v>
      </c>
      <c r="V194" s="398" t="s">
        <v>141</v>
      </c>
      <c r="W194" s="399">
        <v>11174</v>
      </c>
      <c r="X194" s="417">
        <v>1599.5803145031223</v>
      </c>
      <c r="Y194" s="404">
        <v>765.39649213386201</v>
      </c>
      <c r="Z194" s="413">
        <v>2364.9768066369843</v>
      </c>
      <c r="AA194" s="418">
        <v>-82.268569894397714</v>
      </c>
      <c r="AB194" s="415">
        <v>584.35418944336891</v>
      </c>
      <c r="AC194" s="407">
        <v>2867.0624261859557</v>
      </c>
    </row>
    <row r="195" spans="1:29" ht="18.75">
      <c r="A195" s="397">
        <v>601</v>
      </c>
      <c r="B195" s="398" t="s">
        <v>142</v>
      </c>
      <c r="C195" s="399">
        <v>3873</v>
      </c>
      <c r="D195" s="400">
        <v>936.10043893622515</v>
      </c>
      <c r="E195" s="401">
        <v>428.91660211722177</v>
      </c>
      <c r="F195" s="416">
        <v>313.33126775109736</v>
      </c>
      <c r="G195" s="403">
        <v>193.85256906790602</v>
      </c>
      <c r="H195" s="404">
        <v>353.01755744900595</v>
      </c>
      <c r="I195" s="405">
        <v>1289.117996385231</v>
      </c>
      <c r="J195" s="406">
        <v>81.256132197263099</v>
      </c>
      <c r="K195" s="399">
        <v>221.53420852984246</v>
      </c>
      <c r="L195" s="407">
        <v>1591.3046733798089</v>
      </c>
      <c r="M195" s="408">
        <v>13</v>
      </c>
      <c r="N195" s="409">
        <f t="shared" si="13"/>
        <v>-3283.0567927203165</v>
      </c>
      <c r="O195" s="410">
        <f t="shared" si="14"/>
        <v>-0.67353576782376412</v>
      </c>
      <c r="P195" s="239"/>
      <c r="Q195" s="411">
        <f t="shared" si="15"/>
        <v>-0.68366787650498506</v>
      </c>
      <c r="R195" s="411">
        <f t="shared" si="16"/>
        <v>-0.69310701080026615</v>
      </c>
      <c r="S195" s="84"/>
      <c r="T195" s="44"/>
      <c r="U195" s="412">
        <v>601</v>
      </c>
      <c r="V195" s="398" t="s">
        <v>142</v>
      </c>
      <c r="W195" s="399">
        <v>3931</v>
      </c>
      <c r="X195" s="417">
        <v>3110.9808036837367</v>
      </c>
      <c r="Y195" s="404">
        <v>964.22339038397774</v>
      </c>
      <c r="Z195" s="413">
        <v>4075.2041940677141</v>
      </c>
      <c r="AA195" s="419">
        <v>77.295853472398875</v>
      </c>
      <c r="AB195" s="415">
        <v>721.86141856001245</v>
      </c>
      <c r="AC195" s="407">
        <v>4874.3614661001257</v>
      </c>
    </row>
    <row r="196" spans="1:29" ht="18.75">
      <c r="A196" s="397">
        <v>604</v>
      </c>
      <c r="B196" s="398" t="s">
        <v>334</v>
      </c>
      <c r="C196" s="399">
        <v>20206</v>
      </c>
      <c r="D196" s="400">
        <v>826.07725428090669</v>
      </c>
      <c r="E196" s="401">
        <v>581.02865485499353</v>
      </c>
      <c r="F196" s="416">
        <v>159.59012174601602</v>
      </c>
      <c r="G196" s="403">
        <v>85.458477679897058</v>
      </c>
      <c r="H196" s="404">
        <v>-11.139760467187964</v>
      </c>
      <c r="I196" s="405">
        <v>814.93749381371867</v>
      </c>
      <c r="J196" s="406">
        <v>-103.19984163119865</v>
      </c>
      <c r="K196" s="399">
        <v>105.70421465389968</v>
      </c>
      <c r="L196" s="407">
        <v>818.21147184004747</v>
      </c>
      <c r="M196" s="408">
        <v>6</v>
      </c>
      <c r="N196" s="409">
        <f t="shared" si="13"/>
        <v>-168.7757552013162</v>
      </c>
      <c r="O196" s="410">
        <f t="shared" si="14"/>
        <v>-0.17100095176230987</v>
      </c>
      <c r="P196" s="239"/>
      <c r="Q196" s="411">
        <f t="shared" si="15"/>
        <v>6.9822880242006669E-2</v>
      </c>
      <c r="R196" s="411">
        <f t="shared" si="16"/>
        <v>-0.69576224010838505</v>
      </c>
      <c r="S196" s="84"/>
      <c r="T196" s="44"/>
      <c r="U196" s="412">
        <v>604</v>
      </c>
      <c r="V196" s="398" t="s">
        <v>467</v>
      </c>
      <c r="W196" s="399">
        <v>19803</v>
      </c>
      <c r="X196" s="417">
        <v>925.72973718582591</v>
      </c>
      <c r="Y196" s="404">
        <v>-163.97981683511318</v>
      </c>
      <c r="Z196" s="413">
        <v>761.74992035071273</v>
      </c>
      <c r="AA196" s="418">
        <v>-122.20219158713326</v>
      </c>
      <c r="AB196" s="415">
        <v>347.43949827778425</v>
      </c>
      <c r="AC196" s="407">
        <v>986.98722704136367</v>
      </c>
    </row>
    <row r="197" spans="1:29" ht="18.75">
      <c r="A197" s="397">
        <v>607</v>
      </c>
      <c r="B197" s="398" t="s">
        <v>143</v>
      </c>
      <c r="C197" s="399">
        <v>4161</v>
      </c>
      <c r="D197" s="400">
        <v>202.78106224465273</v>
      </c>
      <c r="E197" s="401">
        <v>153.3381398702235</v>
      </c>
      <c r="F197" s="416">
        <v>1.3347752944003846</v>
      </c>
      <c r="G197" s="403">
        <v>48.108147080028836</v>
      </c>
      <c r="H197" s="404">
        <v>594.67123287671234</v>
      </c>
      <c r="I197" s="405">
        <v>797.45205479452056</v>
      </c>
      <c r="J197" s="406">
        <v>-154.93126652247057</v>
      </c>
      <c r="K197" s="399">
        <v>225.58221266561139</v>
      </c>
      <c r="L197" s="407">
        <v>866.11824080749818</v>
      </c>
      <c r="M197" s="408">
        <v>12</v>
      </c>
      <c r="N197" s="409">
        <f t="shared" si="13"/>
        <v>-3136.5835904948094</v>
      </c>
      <c r="O197" s="410">
        <f t="shared" si="14"/>
        <v>-0.78361659766056058</v>
      </c>
      <c r="P197" s="239"/>
      <c r="Q197" s="411">
        <f t="shared" si="15"/>
        <v>-0.76618065253771195</v>
      </c>
      <c r="R197" s="411">
        <f t="shared" si="16"/>
        <v>-0.69420898631124062</v>
      </c>
      <c r="S197" s="84"/>
      <c r="T197" s="44"/>
      <c r="U197" s="412">
        <v>607</v>
      </c>
      <c r="V197" s="398" t="s">
        <v>143</v>
      </c>
      <c r="W197" s="399">
        <v>4201</v>
      </c>
      <c r="X197" s="417">
        <v>2261.6885615400233</v>
      </c>
      <c r="Y197" s="404">
        <v>1148.8592115570634</v>
      </c>
      <c r="Z197" s="413">
        <v>3410.547773097087</v>
      </c>
      <c r="AA197" s="419">
        <v>-145.5465365389193</v>
      </c>
      <c r="AB197" s="415">
        <v>737.70059474414029</v>
      </c>
      <c r="AC197" s="407">
        <v>4002.7018313023077</v>
      </c>
    </row>
    <row r="198" spans="1:29" ht="18.75">
      <c r="A198" s="397">
        <v>608</v>
      </c>
      <c r="B198" s="398" t="s">
        <v>335</v>
      </c>
      <c r="C198" s="399">
        <v>2013</v>
      </c>
      <c r="D198" s="400">
        <v>210.17685047193243</v>
      </c>
      <c r="E198" s="401">
        <v>188.17436661698957</v>
      </c>
      <c r="F198" s="416">
        <v>21.671634376552408</v>
      </c>
      <c r="G198" s="403">
        <v>0.33084947839046197</v>
      </c>
      <c r="H198" s="404">
        <v>452.46944858420267</v>
      </c>
      <c r="I198" s="405">
        <v>662.64629905613515</v>
      </c>
      <c r="J198" s="406">
        <v>214.43517138599105</v>
      </c>
      <c r="K198" s="399">
        <v>207.84308219605012</v>
      </c>
      <c r="L198" s="407">
        <v>1086.658221559861</v>
      </c>
      <c r="M198" s="408">
        <v>4</v>
      </c>
      <c r="N198" s="409">
        <f t="shared" si="13"/>
        <v>-2793.4599419296292</v>
      </c>
      <c r="O198" s="410">
        <f t="shared" si="14"/>
        <v>-0.71994197708076979</v>
      </c>
      <c r="P198" s="239"/>
      <c r="Q198" s="411">
        <f t="shared" si="15"/>
        <v>-0.77845156494808376</v>
      </c>
      <c r="R198" s="411">
        <f t="shared" si="16"/>
        <v>-0.69322964788652275</v>
      </c>
      <c r="S198" s="84"/>
      <c r="T198" s="44"/>
      <c r="U198" s="412">
        <v>608</v>
      </c>
      <c r="V198" s="398" t="s">
        <v>468</v>
      </c>
      <c r="W198" s="399">
        <v>2063</v>
      </c>
      <c r="X198" s="417">
        <v>2102.7291970164365</v>
      </c>
      <c r="Y198" s="404">
        <v>888.24791776595873</v>
      </c>
      <c r="Z198" s="413">
        <v>2990.9771147823949</v>
      </c>
      <c r="AA198" s="418">
        <v>211.62094037809015</v>
      </c>
      <c r="AB198" s="415">
        <v>677.52010832900498</v>
      </c>
      <c r="AC198" s="407">
        <v>3880.1181634894901</v>
      </c>
    </row>
    <row r="199" spans="1:29" ht="18.75">
      <c r="A199" s="397">
        <v>609</v>
      </c>
      <c r="B199" s="398" t="s">
        <v>336</v>
      </c>
      <c r="C199" s="399">
        <v>83482</v>
      </c>
      <c r="D199" s="400">
        <v>-105.42453463021968</v>
      </c>
      <c r="E199" s="401">
        <v>91.895953618744159</v>
      </c>
      <c r="F199" s="416">
        <v>-157.21821470496633</v>
      </c>
      <c r="G199" s="403">
        <v>-40.102273543997505</v>
      </c>
      <c r="H199" s="404">
        <v>302.11821710069239</v>
      </c>
      <c r="I199" s="405">
        <v>196.69368247047268</v>
      </c>
      <c r="J199" s="406">
        <v>-67.023022927098054</v>
      </c>
      <c r="K199" s="399">
        <v>162.15509309885996</v>
      </c>
      <c r="L199" s="407">
        <v>293.19219712033731</v>
      </c>
      <c r="M199" s="408">
        <v>4</v>
      </c>
      <c r="N199" s="409">
        <f t="shared" si="13"/>
        <v>-1909.8676850757174</v>
      </c>
      <c r="O199" s="410">
        <f t="shared" si="14"/>
        <v>-0.86691592022088959</v>
      </c>
      <c r="P199" s="239"/>
      <c r="Q199" s="411">
        <f t="shared" si="15"/>
        <v>-0.88716164669649078</v>
      </c>
      <c r="R199" s="411">
        <f t="shared" si="16"/>
        <v>-0.69230767232392521</v>
      </c>
      <c r="S199" s="84"/>
      <c r="T199" s="44"/>
      <c r="U199" s="412">
        <v>609</v>
      </c>
      <c r="V199" s="398" t="s">
        <v>469</v>
      </c>
      <c r="W199" s="399">
        <v>83684</v>
      </c>
      <c r="X199" s="417">
        <v>1315.5895644231939</v>
      </c>
      <c r="Y199" s="404">
        <v>427.55606569258714</v>
      </c>
      <c r="Z199" s="413">
        <v>1743.1456301157809</v>
      </c>
      <c r="AA199" s="419">
        <v>-67.089766263562922</v>
      </c>
      <c r="AB199" s="415">
        <v>527.00401834383683</v>
      </c>
      <c r="AC199" s="407">
        <v>2203.0598821960548</v>
      </c>
    </row>
    <row r="200" spans="1:29" ht="18.75">
      <c r="A200" s="397">
        <v>611</v>
      </c>
      <c r="B200" s="398" t="s">
        <v>337</v>
      </c>
      <c r="C200" s="399">
        <v>5066</v>
      </c>
      <c r="D200" s="400">
        <v>729.54125542834583</v>
      </c>
      <c r="E200" s="401">
        <v>600.59810501381764</v>
      </c>
      <c r="F200" s="416">
        <v>88.876628503750496</v>
      </c>
      <c r="G200" s="402">
        <v>40.06652191077773</v>
      </c>
      <c r="H200" s="404">
        <v>276.68555073035924</v>
      </c>
      <c r="I200" s="405">
        <v>1006.2270035530991</v>
      </c>
      <c r="J200" s="406">
        <v>-257.55388866956179</v>
      </c>
      <c r="K200" s="399">
        <v>149.79952959428758</v>
      </c>
      <c r="L200" s="407">
        <v>904.12810896170549</v>
      </c>
      <c r="M200" s="408">
        <v>1</v>
      </c>
      <c r="N200" s="409">
        <f t="shared" si="13"/>
        <v>-382.81509486779487</v>
      </c>
      <c r="O200" s="410">
        <f t="shared" si="14"/>
        <v>-0.29746075330183086</v>
      </c>
      <c r="P200" s="239"/>
      <c r="Q200" s="411">
        <f t="shared" si="15"/>
        <v>-3.5494962499983185E-2</v>
      </c>
      <c r="R200" s="411">
        <f t="shared" si="16"/>
        <v>-0.69884707485586051</v>
      </c>
      <c r="S200" s="84"/>
      <c r="T200" s="44"/>
      <c r="U200" s="412">
        <v>611</v>
      </c>
      <c r="V200" s="398" t="s">
        <v>470</v>
      </c>
      <c r="W200" s="399">
        <v>5070</v>
      </c>
      <c r="X200" s="417">
        <v>864.67826559832986</v>
      </c>
      <c r="Y200" s="404">
        <v>178.5791197246385</v>
      </c>
      <c r="Z200" s="413">
        <v>1043.2573853229683</v>
      </c>
      <c r="AA200" s="418">
        <v>-253.73431952662722</v>
      </c>
      <c r="AB200" s="415">
        <v>497.42013803315939</v>
      </c>
      <c r="AC200" s="407">
        <v>1286.9432038295004</v>
      </c>
    </row>
    <row r="201" spans="1:29" ht="18.75">
      <c r="A201" s="397">
        <v>614</v>
      </c>
      <c r="B201" s="398" t="s">
        <v>144</v>
      </c>
      <c r="C201" s="399">
        <v>3066</v>
      </c>
      <c r="D201" s="400">
        <v>352.34801043705153</v>
      </c>
      <c r="E201" s="401">
        <v>636.46249184605347</v>
      </c>
      <c r="F201" s="416">
        <v>-172.74853228962817</v>
      </c>
      <c r="G201" s="403">
        <v>-111.36594911937378</v>
      </c>
      <c r="H201" s="404">
        <v>526.59067188519248</v>
      </c>
      <c r="I201" s="405">
        <v>878.93900848010435</v>
      </c>
      <c r="J201" s="406">
        <v>51.072407045009783</v>
      </c>
      <c r="K201" s="399">
        <v>249.7629564814311</v>
      </c>
      <c r="L201" s="407">
        <v>1175.983039791259</v>
      </c>
      <c r="M201" s="408">
        <v>19</v>
      </c>
      <c r="N201" s="409">
        <f t="shared" si="13"/>
        <v>-4784.5812935661443</v>
      </c>
      <c r="O201" s="410">
        <f t="shared" si="14"/>
        <v>-0.80270609056091435</v>
      </c>
      <c r="P201" s="239"/>
      <c r="Q201" s="411">
        <f t="shared" si="15"/>
        <v>-0.82757248935978833</v>
      </c>
      <c r="R201" s="411">
        <f t="shared" si="16"/>
        <v>-0.68856507535987355</v>
      </c>
      <c r="S201" s="84"/>
      <c r="T201" s="44"/>
      <c r="U201" s="412">
        <v>614</v>
      </c>
      <c r="V201" s="398" t="s">
        <v>144</v>
      </c>
      <c r="W201" s="399">
        <v>3117</v>
      </c>
      <c r="X201" s="417">
        <v>4006.8144556757388</v>
      </c>
      <c r="Y201" s="404">
        <v>1090.6262323946478</v>
      </c>
      <c r="Z201" s="413">
        <v>5097.4406880703864</v>
      </c>
      <c r="AA201" s="419">
        <v>61.148861084376001</v>
      </c>
      <c r="AB201" s="415">
        <v>801.97478420264076</v>
      </c>
      <c r="AC201" s="407">
        <v>5960.5643333574035</v>
      </c>
    </row>
    <row r="202" spans="1:29" ht="18.75">
      <c r="A202" s="397">
        <v>615</v>
      </c>
      <c r="B202" s="398" t="s">
        <v>145</v>
      </c>
      <c r="C202" s="399">
        <v>7702</v>
      </c>
      <c r="D202" s="400">
        <v>1359.0812775902364</v>
      </c>
      <c r="E202" s="401">
        <v>1032.8609452090366</v>
      </c>
      <c r="F202" s="416">
        <v>263.42430537522722</v>
      </c>
      <c r="G202" s="403">
        <v>62.796027005972476</v>
      </c>
      <c r="H202" s="404">
        <v>417.22981043884704</v>
      </c>
      <c r="I202" s="405">
        <v>1776.3110880290833</v>
      </c>
      <c r="J202" s="406">
        <v>-11.176967021552844</v>
      </c>
      <c r="K202" s="399">
        <v>202.53262847083474</v>
      </c>
      <c r="L202" s="407">
        <v>1971.2407166969617</v>
      </c>
      <c r="M202" s="408">
        <v>17</v>
      </c>
      <c r="N202" s="409">
        <f t="shared" si="13"/>
        <v>-3170.3378077180714</v>
      </c>
      <c r="O202" s="410">
        <f t="shared" si="14"/>
        <v>-0.61660787492859825</v>
      </c>
      <c r="P202" s="239"/>
      <c r="Q202" s="411">
        <f t="shared" si="15"/>
        <v>-0.60535085288687052</v>
      </c>
      <c r="R202" s="411">
        <f t="shared" si="16"/>
        <v>-0.69672599382826728</v>
      </c>
      <c r="S202" s="84"/>
      <c r="T202" s="44"/>
      <c r="U202" s="412">
        <v>615</v>
      </c>
      <c r="V202" s="398" t="s">
        <v>145</v>
      </c>
      <c r="W202" s="399">
        <v>7779</v>
      </c>
      <c r="X202" s="417">
        <v>3445.1538479897499</v>
      </c>
      <c r="Y202" s="404">
        <v>1055.8341840960991</v>
      </c>
      <c r="Z202" s="413">
        <v>4500.9880320858483</v>
      </c>
      <c r="AA202" s="418">
        <v>-27.230106697518963</v>
      </c>
      <c r="AB202" s="415">
        <v>667.82059902670346</v>
      </c>
      <c r="AC202" s="407">
        <v>5141.5785244150329</v>
      </c>
    </row>
    <row r="203" spans="1:29" ht="18.75">
      <c r="A203" s="397">
        <v>616</v>
      </c>
      <c r="B203" s="398" t="s">
        <v>146</v>
      </c>
      <c r="C203" s="399">
        <v>1848</v>
      </c>
      <c r="D203" s="400">
        <v>241.69967532467533</v>
      </c>
      <c r="E203" s="401">
        <v>271.95779220779218</v>
      </c>
      <c r="F203" s="416">
        <v>-8.9724025974025974</v>
      </c>
      <c r="G203" s="403">
        <v>-21.285714285714285</v>
      </c>
      <c r="H203" s="404">
        <v>421.42694805194805</v>
      </c>
      <c r="I203" s="405">
        <v>663.12662337662334</v>
      </c>
      <c r="J203" s="406">
        <v>-276.6737012987013</v>
      </c>
      <c r="K203" s="399">
        <v>211.72338170278107</v>
      </c>
      <c r="L203" s="407">
        <v>596.44155844155841</v>
      </c>
      <c r="M203" s="408">
        <v>1</v>
      </c>
      <c r="N203" s="409">
        <f t="shared" ref="N203:N266" si="17">L203-AC203</f>
        <v>-1663.9796118230493</v>
      </c>
      <c r="O203" s="410">
        <f t="shared" ref="O203:O266" si="18">N203/AC203</f>
        <v>-0.73613697912246234</v>
      </c>
      <c r="P203" s="239"/>
      <c r="Q203" s="411">
        <f t="shared" ref="Q203:Q266" si="19">I203/Z203-1</f>
        <v>-0.63680642238917629</v>
      </c>
      <c r="R203" s="411">
        <f t="shared" ref="R203:R266" si="20">K203/AB203-1</f>
        <v>-0.69793383450145363</v>
      </c>
      <c r="S203" s="84"/>
      <c r="T203" s="44"/>
      <c r="U203" s="412">
        <v>616</v>
      </c>
      <c r="V203" s="398" t="s">
        <v>146</v>
      </c>
      <c r="W203" s="399">
        <v>1833</v>
      </c>
      <c r="X203" s="417">
        <v>1241.3683972540939</v>
      </c>
      <c r="Y203" s="404">
        <v>584.45304964161539</v>
      </c>
      <c r="Z203" s="413">
        <v>1825.8214468957092</v>
      </c>
      <c r="AA203" s="419">
        <v>-266.31751227495909</v>
      </c>
      <c r="AB203" s="415">
        <v>700.91723564385734</v>
      </c>
      <c r="AC203" s="407">
        <v>2260.4211702646076</v>
      </c>
    </row>
    <row r="204" spans="1:29" ht="18.75">
      <c r="A204" s="397">
        <v>619</v>
      </c>
      <c r="B204" s="398" t="s">
        <v>147</v>
      </c>
      <c r="C204" s="399">
        <v>2721</v>
      </c>
      <c r="D204" s="400">
        <v>503.23410510841603</v>
      </c>
      <c r="E204" s="401">
        <v>79.755604557148104</v>
      </c>
      <c r="F204" s="416">
        <v>271.44285189268652</v>
      </c>
      <c r="G204" s="403">
        <v>152.03564865858141</v>
      </c>
      <c r="H204" s="404">
        <v>625.1951488423374</v>
      </c>
      <c r="I204" s="405">
        <v>1128.4288864388093</v>
      </c>
      <c r="J204" s="406">
        <v>-101.09665564130835</v>
      </c>
      <c r="K204" s="399">
        <v>254.44040973246666</v>
      </c>
      <c r="L204" s="407">
        <v>1267.7776552737964</v>
      </c>
      <c r="M204" s="408">
        <v>6</v>
      </c>
      <c r="N204" s="409">
        <f t="shared" si="17"/>
        <v>-3044.6344086841941</v>
      </c>
      <c r="O204" s="410">
        <f t="shared" si="18"/>
        <v>-0.70601657808409601</v>
      </c>
      <c r="P204" s="239"/>
      <c r="Q204" s="411">
        <f t="shared" si="19"/>
        <v>-0.68022692930048623</v>
      </c>
      <c r="R204" s="411">
        <f t="shared" si="20"/>
        <v>-0.67591708026839581</v>
      </c>
      <c r="S204" s="84"/>
      <c r="T204" s="44"/>
      <c r="U204" s="412">
        <v>619</v>
      </c>
      <c r="V204" s="398" t="s">
        <v>147</v>
      </c>
      <c r="W204" s="399">
        <v>2785</v>
      </c>
      <c r="X204" s="417">
        <v>2467.1091160003634</v>
      </c>
      <c r="Y204" s="404">
        <v>1061.7336473078012</v>
      </c>
      <c r="Z204" s="413">
        <v>3528.8427633081646</v>
      </c>
      <c r="AA204" s="418">
        <v>-1.5396768402154399</v>
      </c>
      <c r="AB204" s="415">
        <v>785.1089774900405</v>
      </c>
      <c r="AC204" s="407">
        <v>4312.4120639579905</v>
      </c>
    </row>
    <row r="205" spans="1:29" ht="18.75">
      <c r="A205" s="397">
        <v>620</v>
      </c>
      <c r="B205" s="398" t="s">
        <v>148</v>
      </c>
      <c r="C205" s="399">
        <v>2446</v>
      </c>
      <c r="D205" s="400">
        <v>1119.5723630417008</v>
      </c>
      <c r="E205" s="401">
        <v>750.58626328699916</v>
      </c>
      <c r="F205" s="416">
        <v>173.79149632052329</v>
      </c>
      <c r="G205" s="403">
        <v>195.19460343417825</v>
      </c>
      <c r="H205" s="404">
        <v>224.45502861815208</v>
      </c>
      <c r="I205" s="405">
        <v>1344.0273916598528</v>
      </c>
      <c r="J205" s="406">
        <v>43.511447260834018</v>
      </c>
      <c r="K205" s="399">
        <v>242.3876497420658</v>
      </c>
      <c r="L205" s="407">
        <v>1618.7833197056418</v>
      </c>
      <c r="M205" s="408">
        <v>18</v>
      </c>
      <c r="N205" s="409">
        <f t="shared" si="17"/>
        <v>-4555.7604571197235</v>
      </c>
      <c r="O205" s="410">
        <f t="shared" si="18"/>
        <v>-0.73782948534896653</v>
      </c>
      <c r="P205" s="239"/>
      <c r="Q205" s="411">
        <f t="shared" si="19"/>
        <v>-0.75387461399922651</v>
      </c>
      <c r="R205" s="411">
        <f t="shared" si="20"/>
        <v>-0.67659984841434817</v>
      </c>
      <c r="S205" s="84"/>
      <c r="T205" s="44"/>
      <c r="U205" s="412">
        <v>620</v>
      </c>
      <c r="V205" s="398" t="s">
        <v>148</v>
      </c>
      <c r="W205" s="399">
        <v>2491</v>
      </c>
      <c r="X205" s="417">
        <v>4613.8588766306111</v>
      </c>
      <c r="Y205" s="404">
        <v>846.88376962217706</v>
      </c>
      <c r="Z205" s="413">
        <v>5460.7426462527883</v>
      </c>
      <c r="AA205" s="419">
        <v>-35.696507426736254</v>
      </c>
      <c r="AB205" s="415">
        <v>749.49763799931293</v>
      </c>
      <c r="AC205" s="407">
        <v>6174.5437768253651</v>
      </c>
    </row>
    <row r="206" spans="1:29" ht="18.75">
      <c r="A206" s="397">
        <v>623</v>
      </c>
      <c r="B206" s="398" t="s">
        <v>149</v>
      </c>
      <c r="C206" s="399">
        <v>2117</v>
      </c>
      <c r="D206" s="400">
        <v>688.92300425129906</v>
      </c>
      <c r="E206" s="401">
        <v>396.57581483230985</v>
      </c>
      <c r="F206" s="416">
        <v>230.78837978271139</v>
      </c>
      <c r="G206" s="403">
        <v>61.558809636277751</v>
      </c>
      <c r="H206" s="404">
        <v>-53.583845063769488</v>
      </c>
      <c r="I206" s="405">
        <v>635.33963155408594</v>
      </c>
      <c r="J206" s="406">
        <v>-197.24374114312707</v>
      </c>
      <c r="K206" s="399">
        <v>225.57804022643134</v>
      </c>
      <c r="L206" s="407">
        <v>660.20311761927258</v>
      </c>
      <c r="M206" s="408">
        <v>10</v>
      </c>
      <c r="N206" s="409">
        <f t="shared" si="17"/>
        <v>-3261.208494194479</v>
      </c>
      <c r="O206" s="410">
        <f t="shared" si="18"/>
        <v>-0.8316414641017722</v>
      </c>
      <c r="P206" s="239"/>
      <c r="Q206" s="411">
        <f t="shared" si="19"/>
        <v>-0.81350324356180104</v>
      </c>
      <c r="R206" s="411">
        <f t="shared" si="20"/>
        <v>-0.69245960127250739</v>
      </c>
      <c r="S206" s="84"/>
      <c r="T206" s="44"/>
      <c r="U206" s="412">
        <v>623</v>
      </c>
      <c r="V206" s="398" t="s">
        <v>149</v>
      </c>
      <c r="W206" s="399">
        <v>2137</v>
      </c>
      <c r="X206" s="417">
        <v>3222.9852892346526</v>
      </c>
      <c r="Y206" s="404">
        <v>183.72077733773648</v>
      </c>
      <c r="Z206" s="413">
        <v>3406.7060665723893</v>
      </c>
      <c r="AA206" s="418">
        <v>-218.78521291530183</v>
      </c>
      <c r="AB206" s="415">
        <v>733.49075815666413</v>
      </c>
      <c r="AC206" s="407">
        <v>3921.4116118137517</v>
      </c>
    </row>
    <row r="207" spans="1:29" ht="18.75">
      <c r="A207" s="397">
        <v>624</v>
      </c>
      <c r="B207" s="398" t="s">
        <v>338</v>
      </c>
      <c r="C207" s="399">
        <v>5119</v>
      </c>
      <c r="D207" s="400">
        <v>848.9111154522368</v>
      </c>
      <c r="E207" s="401">
        <v>365.82672396952529</v>
      </c>
      <c r="F207" s="416">
        <v>240.43231099824183</v>
      </c>
      <c r="G207" s="403">
        <v>242.65208048446962</v>
      </c>
      <c r="H207" s="404">
        <v>234.09435436608712</v>
      </c>
      <c r="I207" s="405">
        <v>1083.0052744676696</v>
      </c>
      <c r="J207" s="406">
        <v>-171.85368235983591</v>
      </c>
      <c r="K207" s="399">
        <v>144.5119869724474</v>
      </c>
      <c r="L207" s="407">
        <v>1057.246532525884</v>
      </c>
      <c r="M207" s="408">
        <v>8</v>
      </c>
      <c r="N207" s="409">
        <f t="shared" si="17"/>
        <v>-999.25520586029688</v>
      </c>
      <c r="O207" s="410">
        <f t="shared" si="18"/>
        <v>-0.48590049169832084</v>
      </c>
      <c r="P207" s="239"/>
      <c r="Q207" s="411">
        <f t="shared" si="19"/>
        <v>-0.3802887376112537</v>
      </c>
      <c r="R207" s="411">
        <f t="shared" si="20"/>
        <v>-0.69446093996723912</v>
      </c>
      <c r="S207" s="84"/>
      <c r="T207" s="44"/>
      <c r="U207" s="412">
        <v>624</v>
      </c>
      <c r="V207" s="398" t="s">
        <v>471</v>
      </c>
      <c r="W207" s="399">
        <v>5125</v>
      </c>
      <c r="X207" s="417">
        <v>1527.9427611122801</v>
      </c>
      <c r="Y207" s="404">
        <v>219.65380554217245</v>
      </c>
      <c r="Z207" s="413">
        <v>1747.5965666544525</v>
      </c>
      <c r="AA207" s="419">
        <v>-164.06868292682927</v>
      </c>
      <c r="AB207" s="415">
        <v>472.9738546585578</v>
      </c>
      <c r="AC207" s="407">
        <v>2056.5017383861809</v>
      </c>
    </row>
    <row r="208" spans="1:29" ht="18.75">
      <c r="A208" s="397">
        <v>625</v>
      </c>
      <c r="B208" s="398" t="s">
        <v>150</v>
      </c>
      <c r="C208" s="399">
        <v>3048</v>
      </c>
      <c r="D208" s="400">
        <v>1092.8553149606298</v>
      </c>
      <c r="E208" s="401">
        <v>584.07578740157476</v>
      </c>
      <c r="F208" s="416">
        <v>303.92946194225721</v>
      </c>
      <c r="G208" s="403">
        <v>204.85006561679791</v>
      </c>
      <c r="H208" s="404">
        <v>216.42290026246718</v>
      </c>
      <c r="I208" s="405">
        <v>1309.278215223097</v>
      </c>
      <c r="J208" s="406">
        <v>161.125</v>
      </c>
      <c r="K208" s="399">
        <v>184.80931726578265</v>
      </c>
      <c r="L208" s="407">
        <v>1651.6368110236222</v>
      </c>
      <c r="M208" s="408">
        <v>17</v>
      </c>
      <c r="N208" s="409">
        <f t="shared" si="17"/>
        <v>-2117.794044296726</v>
      </c>
      <c r="O208" s="410">
        <f t="shared" si="18"/>
        <v>-0.56183390161078939</v>
      </c>
      <c r="P208" s="239"/>
      <c r="Q208" s="411">
        <f t="shared" si="19"/>
        <v>-0.56895871335491921</v>
      </c>
      <c r="R208" s="411">
        <f t="shared" si="20"/>
        <v>-0.68934967047717388</v>
      </c>
      <c r="S208" s="84"/>
      <c r="T208" s="44"/>
      <c r="U208" s="412">
        <v>625</v>
      </c>
      <c r="V208" s="398" t="s">
        <v>150</v>
      </c>
      <c r="W208" s="399">
        <v>3051</v>
      </c>
      <c r="X208" s="417">
        <v>2443.2043342605321</v>
      </c>
      <c r="Y208" s="404">
        <v>594.27317842413163</v>
      </c>
      <c r="Z208" s="413">
        <v>3037.4775126846639</v>
      </c>
      <c r="AA208" s="418">
        <v>137.04228121927238</v>
      </c>
      <c r="AB208" s="415">
        <v>594.91106141641205</v>
      </c>
      <c r="AC208" s="407">
        <v>3769.4308553203482</v>
      </c>
    </row>
    <row r="209" spans="1:29" ht="18.75">
      <c r="A209" s="397">
        <v>626</v>
      </c>
      <c r="B209" s="398" t="s">
        <v>151</v>
      </c>
      <c r="C209" s="399">
        <v>4964</v>
      </c>
      <c r="D209" s="400">
        <v>267.24496373892021</v>
      </c>
      <c r="E209" s="401">
        <v>394.37912973408544</v>
      </c>
      <c r="F209" s="416">
        <v>-58.617042707493958</v>
      </c>
      <c r="G209" s="403">
        <v>-68.517123287671239</v>
      </c>
      <c r="H209" s="404">
        <v>-7.8261482675261886</v>
      </c>
      <c r="I209" s="405">
        <v>259.41881547139405</v>
      </c>
      <c r="J209" s="406">
        <v>-44.955882352941174</v>
      </c>
      <c r="K209" s="399">
        <v>193.16200725620152</v>
      </c>
      <c r="L209" s="407">
        <v>407.85697018533443</v>
      </c>
      <c r="M209" s="408">
        <v>17</v>
      </c>
      <c r="N209" s="409">
        <f t="shared" si="17"/>
        <v>-3679.5314465361098</v>
      </c>
      <c r="O209" s="410">
        <f t="shared" si="18"/>
        <v>-0.9002157542657806</v>
      </c>
      <c r="P209" s="239"/>
      <c r="Q209" s="411">
        <f t="shared" si="19"/>
        <v>-0.9259643647930097</v>
      </c>
      <c r="R209" s="411">
        <f t="shared" si="20"/>
        <v>-0.69470044660532138</v>
      </c>
      <c r="S209" s="84"/>
      <c r="T209" s="44"/>
      <c r="U209" s="412">
        <v>626</v>
      </c>
      <c r="V209" s="398" t="s">
        <v>151</v>
      </c>
      <c r="W209" s="399">
        <v>5033</v>
      </c>
      <c r="X209" s="417">
        <v>3307.5952253076907</v>
      </c>
      <c r="Y209" s="404">
        <v>196.37708135390449</v>
      </c>
      <c r="Z209" s="413">
        <v>3503.9723066615952</v>
      </c>
      <c r="AA209" s="419">
        <v>-49.280548380687463</v>
      </c>
      <c r="AB209" s="415">
        <v>632.69665844053713</v>
      </c>
      <c r="AC209" s="407">
        <v>4087.3884167214442</v>
      </c>
    </row>
    <row r="210" spans="1:29" ht="18.75">
      <c r="A210" s="397">
        <v>630</v>
      </c>
      <c r="B210" s="398" t="s">
        <v>152</v>
      </c>
      <c r="C210" s="399">
        <v>1631</v>
      </c>
      <c r="D210" s="400">
        <v>993.33721643163699</v>
      </c>
      <c r="E210" s="401">
        <v>1496.7688534641325</v>
      </c>
      <c r="F210" s="416">
        <v>-216.62293071735132</v>
      </c>
      <c r="G210" s="403">
        <v>-286.80870631514409</v>
      </c>
      <c r="H210" s="404">
        <v>326.87921520539544</v>
      </c>
      <c r="I210" s="405">
        <v>1320.2164316370324</v>
      </c>
      <c r="J210" s="406">
        <v>-127.14285714285714</v>
      </c>
      <c r="K210" s="399">
        <v>179.92507054300461</v>
      </c>
      <c r="L210" s="407">
        <v>1370.026977314531</v>
      </c>
      <c r="M210" s="408">
        <v>17</v>
      </c>
      <c r="N210" s="409">
        <f t="shared" si="17"/>
        <v>-2930.7888796479665</v>
      </c>
      <c r="O210" s="410">
        <f t="shared" si="18"/>
        <v>-0.6814495149573484</v>
      </c>
      <c r="P210" s="239"/>
      <c r="Q210" s="411">
        <f t="shared" si="19"/>
        <v>-0.64851784949723212</v>
      </c>
      <c r="R210" s="411">
        <f t="shared" si="20"/>
        <v>-0.69932788133851276</v>
      </c>
      <c r="S210" s="84"/>
      <c r="T210" s="44"/>
      <c r="U210" s="412">
        <v>630</v>
      </c>
      <c r="V210" s="398" t="s">
        <v>152</v>
      </c>
      <c r="W210" s="399">
        <v>1593</v>
      </c>
      <c r="X210" s="417">
        <v>2870.6676498611864</v>
      </c>
      <c r="Y210" s="404">
        <v>885.47310934540667</v>
      </c>
      <c r="Z210" s="413">
        <v>3756.1407592065934</v>
      </c>
      <c r="AA210" s="418">
        <v>-53.734463276836159</v>
      </c>
      <c r="AB210" s="415">
        <v>598.40956103274038</v>
      </c>
      <c r="AC210" s="407">
        <v>4300.8158569624975</v>
      </c>
    </row>
    <row r="211" spans="1:29" ht="18.75">
      <c r="A211" s="397">
        <v>631</v>
      </c>
      <c r="B211" s="398" t="s">
        <v>153</v>
      </c>
      <c r="C211" s="399">
        <v>1985</v>
      </c>
      <c r="D211" s="400">
        <v>778.51385390428209</v>
      </c>
      <c r="E211" s="401">
        <v>216.84030226700253</v>
      </c>
      <c r="F211" s="416">
        <v>283.15869017632241</v>
      </c>
      <c r="G211" s="403">
        <v>278.51486146095721</v>
      </c>
      <c r="H211" s="404">
        <v>297.44937027707806</v>
      </c>
      <c r="I211" s="405">
        <v>1075.9632241813601</v>
      </c>
      <c r="J211" s="406">
        <v>-273.86397984886651</v>
      </c>
      <c r="K211" s="399">
        <v>173.5098922484774</v>
      </c>
      <c r="L211" s="407">
        <v>978.13400503778337</v>
      </c>
      <c r="M211" s="408">
        <v>2</v>
      </c>
      <c r="N211" s="409">
        <f t="shared" si="17"/>
        <v>-1177.8910707707623</v>
      </c>
      <c r="O211" s="410">
        <f t="shared" si="18"/>
        <v>-0.54632531132738948</v>
      </c>
      <c r="P211" s="239"/>
      <c r="Q211" s="411">
        <f t="shared" si="19"/>
        <v>-0.41408020263665035</v>
      </c>
      <c r="R211" s="411">
        <f t="shared" si="20"/>
        <v>-0.70219742221093018</v>
      </c>
      <c r="S211" s="84"/>
      <c r="T211" s="44"/>
      <c r="U211" s="412">
        <v>631</v>
      </c>
      <c r="V211" s="398" t="s">
        <v>153</v>
      </c>
      <c r="W211" s="399">
        <v>1994</v>
      </c>
      <c r="X211" s="417">
        <v>1392.571281101677</v>
      </c>
      <c r="Y211" s="404">
        <v>443.79476937693022</v>
      </c>
      <c r="Z211" s="413">
        <v>1836.3660504786071</v>
      </c>
      <c r="AA211" s="419">
        <v>-262.97492477432297</v>
      </c>
      <c r="AB211" s="415">
        <v>582.63395010426166</v>
      </c>
      <c r="AC211" s="407">
        <v>2156.0250758085458</v>
      </c>
    </row>
    <row r="212" spans="1:29" ht="18.75">
      <c r="A212" s="397">
        <v>635</v>
      </c>
      <c r="B212" s="398" t="s">
        <v>154</v>
      </c>
      <c r="C212" s="399">
        <v>6439</v>
      </c>
      <c r="D212" s="400">
        <v>193.43795620437956</v>
      </c>
      <c r="E212" s="401">
        <v>213.4098462494176</v>
      </c>
      <c r="F212" s="416">
        <v>-6.2123000465910856</v>
      </c>
      <c r="G212" s="403">
        <v>-13.759589998446964</v>
      </c>
      <c r="H212" s="404">
        <v>348.00807578816585</v>
      </c>
      <c r="I212" s="405">
        <v>541.44603199254539</v>
      </c>
      <c r="J212" s="406">
        <v>-93.074545736915667</v>
      </c>
      <c r="K212" s="399">
        <v>197.57530115336723</v>
      </c>
      <c r="L212" s="407">
        <v>645.33887249572911</v>
      </c>
      <c r="M212" s="408">
        <v>6</v>
      </c>
      <c r="N212" s="409">
        <f t="shared" si="17"/>
        <v>-2271.067250626339</v>
      </c>
      <c r="O212" s="410">
        <f t="shared" si="18"/>
        <v>-0.77872119133912621</v>
      </c>
      <c r="P212" s="239"/>
      <c r="Q212" s="411">
        <f t="shared" si="19"/>
        <v>-0.77078566551829997</v>
      </c>
      <c r="R212" s="411">
        <f t="shared" si="20"/>
        <v>-0.69845743706971453</v>
      </c>
      <c r="S212" s="84"/>
      <c r="T212" s="44"/>
      <c r="U212" s="412">
        <v>635</v>
      </c>
      <c r="V212" s="398" t="s">
        <v>154</v>
      </c>
      <c r="W212" s="399">
        <v>6415</v>
      </c>
      <c r="X212" s="417">
        <v>1696.8642311789433</v>
      </c>
      <c r="Y212" s="404">
        <v>665.31801722565285</v>
      </c>
      <c r="Z212" s="413">
        <v>2362.1822484045961</v>
      </c>
      <c r="AA212" s="418">
        <v>-100.99142634450507</v>
      </c>
      <c r="AB212" s="415">
        <v>655.21530106197724</v>
      </c>
      <c r="AC212" s="407">
        <v>2916.406123122068</v>
      </c>
    </row>
    <row r="213" spans="1:29" ht="18.75">
      <c r="A213" s="397">
        <v>636</v>
      </c>
      <c r="B213" s="398" t="s">
        <v>155</v>
      </c>
      <c r="C213" s="399">
        <v>8222</v>
      </c>
      <c r="D213" s="400">
        <v>541.4773777669667</v>
      </c>
      <c r="E213" s="401">
        <v>447.18596448552665</v>
      </c>
      <c r="F213" s="416">
        <v>66.602894672828995</v>
      </c>
      <c r="G213" s="403">
        <v>27.688518608611044</v>
      </c>
      <c r="H213" s="404">
        <v>327.50863536852347</v>
      </c>
      <c r="I213" s="405">
        <v>868.98589151058138</v>
      </c>
      <c r="J213" s="406">
        <v>-82.972269520797866</v>
      </c>
      <c r="K213" s="399">
        <v>215.54273355201587</v>
      </c>
      <c r="L213" s="407">
        <v>985.16723424957434</v>
      </c>
      <c r="M213" s="408">
        <v>2</v>
      </c>
      <c r="N213" s="409">
        <f t="shared" si="17"/>
        <v>-1843.996961908726</v>
      </c>
      <c r="O213" s="410">
        <f t="shared" si="18"/>
        <v>-0.65178152770796227</v>
      </c>
      <c r="P213" s="239"/>
      <c r="Q213" s="411">
        <f t="shared" si="19"/>
        <v>-0.61568666460464261</v>
      </c>
      <c r="R213" s="411">
        <f t="shared" si="20"/>
        <v>-0.67244832057615245</v>
      </c>
      <c r="S213" s="84"/>
      <c r="T213" s="44"/>
      <c r="U213" s="412">
        <v>636</v>
      </c>
      <c r="V213" s="398" t="s">
        <v>155</v>
      </c>
      <c r="W213" s="399">
        <v>8229</v>
      </c>
      <c r="X213" s="417">
        <v>1567.9060139421122</v>
      </c>
      <c r="Y213" s="404">
        <v>693.23303973299221</v>
      </c>
      <c r="Z213" s="413">
        <v>2261.1390536751046</v>
      </c>
      <c r="AA213" s="419">
        <v>-90.016769959897928</v>
      </c>
      <c r="AB213" s="415">
        <v>658.04191244309402</v>
      </c>
      <c r="AC213" s="407">
        <v>2829.1641961583005</v>
      </c>
    </row>
    <row r="214" spans="1:29" ht="18.75">
      <c r="A214" s="397">
        <v>638</v>
      </c>
      <c r="B214" s="398" t="s">
        <v>339</v>
      </c>
      <c r="C214" s="399">
        <v>51149</v>
      </c>
      <c r="D214" s="400">
        <v>888.10551525934034</v>
      </c>
      <c r="E214" s="401">
        <v>508.29349547400733</v>
      </c>
      <c r="F214" s="416">
        <v>266.58794893350796</v>
      </c>
      <c r="G214" s="403">
        <v>113.22407085182506</v>
      </c>
      <c r="H214" s="404">
        <v>-87.440810182017245</v>
      </c>
      <c r="I214" s="405">
        <v>800.66470507732311</v>
      </c>
      <c r="J214" s="406">
        <v>-20.101781070988679</v>
      </c>
      <c r="K214" s="399">
        <v>145.93117486367069</v>
      </c>
      <c r="L214" s="407">
        <v>928.23949637334067</v>
      </c>
      <c r="M214" s="408">
        <v>1</v>
      </c>
      <c r="N214" s="409">
        <f t="shared" si="17"/>
        <v>-394.42322342270086</v>
      </c>
      <c r="O214" s="410">
        <f t="shared" si="18"/>
        <v>-0.29820393175028181</v>
      </c>
      <c r="P214" s="239"/>
      <c r="Q214" s="411">
        <f t="shared" si="19"/>
        <v>-8.7981464569520162E-2</v>
      </c>
      <c r="R214" s="411">
        <f t="shared" si="20"/>
        <v>-0.68736176168072172</v>
      </c>
      <c r="S214" s="84"/>
      <c r="T214" s="44"/>
      <c r="U214" s="412">
        <v>638</v>
      </c>
      <c r="V214" s="398" t="s">
        <v>472</v>
      </c>
      <c r="W214" s="399">
        <v>50619</v>
      </c>
      <c r="X214" s="417">
        <v>1207.377278577236</v>
      </c>
      <c r="Y214" s="404">
        <v>-329.47329529974354</v>
      </c>
      <c r="Z214" s="413">
        <v>877.90398327749244</v>
      </c>
      <c r="AA214" s="418">
        <v>-22.01453999486359</v>
      </c>
      <c r="AB214" s="415">
        <v>466.77327651341255</v>
      </c>
      <c r="AC214" s="407">
        <v>1322.6627197960415</v>
      </c>
    </row>
    <row r="215" spans="1:29" ht="18.75">
      <c r="A215" s="397">
        <v>678</v>
      </c>
      <c r="B215" s="398" t="s">
        <v>340</v>
      </c>
      <c r="C215" s="399">
        <v>24260</v>
      </c>
      <c r="D215" s="400">
        <v>611.99212695795552</v>
      </c>
      <c r="E215" s="401">
        <v>473.72988458367684</v>
      </c>
      <c r="F215" s="416">
        <v>83.107502061005775</v>
      </c>
      <c r="G215" s="403">
        <v>55.154740313272875</v>
      </c>
      <c r="H215" s="404">
        <v>294.13730420445177</v>
      </c>
      <c r="I215" s="405">
        <v>906.12947238252264</v>
      </c>
      <c r="J215" s="406">
        <v>-28.68342951360264</v>
      </c>
      <c r="K215" s="399">
        <v>143.13132744149021</v>
      </c>
      <c r="L215" s="407">
        <v>1021.7333470733718</v>
      </c>
      <c r="M215" s="408">
        <v>17</v>
      </c>
      <c r="N215" s="409">
        <f t="shared" si="17"/>
        <v>-1856.23800704975</v>
      </c>
      <c r="O215" s="410">
        <f t="shared" si="18"/>
        <v>-0.64498140483240496</v>
      </c>
      <c r="P215" s="239"/>
      <c r="Q215" s="411">
        <f t="shared" si="19"/>
        <v>-0.62978955622871524</v>
      </c>
      <c r="R215" s="411">
        <f t="shared" si="20"/>
        <v>-0.69420864653141756</v>
      </c>
      <c r="S215" s="84"/>
      <c r="T215" s="44"/>
      <c r="U215" s="412">
        <v>678</v>
      </c>
      <c r="V215" s="398" t="s">
        <v>473</v>
      </c>
      <c r="W215" s="399">
        <v>24353</v>
      </c>
      <c r="X215" s="417">
        <v>2053.1360579753532</v>
      </c>
      <c r="Y215" s="404">
        <v>394.47039837391077</v>
      </c>
      <c r="Z215" s="413">
        <v>2447.6064563492641</v>
      </c>
      <c r="AA215" s="419">
        <v>-37.703691536976962</v>
      </c>
      <c r="AB215" s="415">
        <v>468.06858931083474</v>
      </c>
      <c r="AC215" s="407">
        <v>2877.9713541231217</v>
      </c>
    </row>
    <row r="216" spans="1:29" ht="18.75">
      <c r="A216" s="397">
        <v>680</v>
      </c>
      <c r="B216" s="398" t="s">
        <v>341</v>
      </c>
      <c r="C216" s="399">
        <v>24810</v>
      </c>
      <c r="D216" s="400">
        <v>346.50153164046753</v>
      </c>
      <c r="E216" s="401">
        <v>311.26916565900848</v>
      </c>
      <c r="F216" s="416">
        <v>4.9852075775896818</v>
      </c>
      <c r="G216" s="403">
        <v>30.247158403869406</v>
      </c>
      <c r="H216" s="404">
        <v>95.3925836356308</v>
      </c>
      <c r="I216" s="405">
        <v>441.89415558242644</v>
      </c>
      <c r="J216" s="406">
        <v>-15.84316807738815</v>
      </c>
      <c r="K216" s="399">
        <v>138.54476479099938</v>
      </c>
      <c r="L216" s="407">
        <v>565.70306328093511</v>
      </c>
      <c r="M216" s="408">
        <v>2</v>
      </c>
      <c r="N216" s="409">
        <f t="shared" si="17"/>
        <v>-1046.909388588756</v>
      </c>
      <c r="O216" s="410">
        <f t="shared" si="18"/>
        <v>-0.64920085875248634</v>
      </c>
      <c r="P216" s="239"/>
      <c r="Q216" s="411">
        <f t="shared" si="19"/>
        <v>-0.63056459675407317</v>
      </c>
      <c r="R216" s="411">
        <f t="shared" si="20"/>
        <v>-0.69570290632644149</v>
      </c>
      <c r="S216" s="84"/>
      <c r="T216" s="44"/>
      <c r="U216" s="412">
        <v>680</v>
      </c>
      <c r="V216" s="398" t="s">
        <v>474</v>
      </c>
      <c r="W216" s="399">
        <v>24407</v>
      </c>
      <c r="X216" s="417">
        <v>1182.9431072896573</v>
      </c>
      <c r="Y216" s="404">
        <v>13.19064627013635</v>
      </c>
      <c r="Z216" s="413">
        <v>1196.1337535597936</v>
      </c>
      <c r="AA216" s="418">
        <v>-38.815708608186178</v>
      </c>
      <c r="AB216" s="415">
        <v>455.29440691808361</v>
      </c>
      <c r="AC216" s="407">
        <v>1612.6124518696911</v>
      </c>
    </row>
    <row r="217" spans="1:29" ht="18.75">
      <c r="A217" s="397">
        <v>681</v>
      </c>
      <c r="B217" s="398" t="s">
        <v>156</v>
      </c>
      <c r="C217" s="399">
        <v>3330</v>
      </c>
      <c r="D217" s="400">
        <v>257.53873873873874</v>
      </c>
      <c r="E217" s="401">
        <v>33.846546546546548</v>
      </c>
      <c r="F217" s="416">
        <v>111.47807807807808</v>
      </c>
      <c r="G217" s="403">
        <v>112.21411411411411</v>
      </c>
      <c r="H217" s="404">
        <v>313.95855855855854</v>
      </c>
      <c r="I217" s="405">
        <v>571.49729729729734</v>
      </c>
      <c r="J217" s="406">
        <v>-18.709009009009009</v>
      </c>
      <c r="K217" s="399">
        <v>241.94275682125567</v>
      </c>
      <c r="L217" s="407">
        <v>786.02402402402402</v>
      </c>
      <c r="M217" s="408">
        <v>10</v>
      </c>
      <c r="N217" s="409">
        <f t="shared" si="17"/>
        <v>-2911.3394137576788</v>
      </c>
      <c r="O217" s="410">
        <f t="shared" si="18"/>
        <v>-0.78740958597902599</v>
      </c>
      <c r="P217" s="239"/>
      <c r="Q217" s="411">
        <f t="shared" si="19"/>
        <v>-0.80681705268981918</v>
      </c>
      <c r="R217" s="411">
        <f t="shared" si="20"/>
        <v>-0.68515493864149524</v>
      </c>
      <c r="S217" s="84"/>
      <c r="T217" s="44"/>
      <c r="U217" s="412">
        <v>681</v>
      </c>
      <c r="V217" s="398" t="s">
        <v>156</v>
      </c>
      <c r="W217" s="399">
        <v>3364</v>
      </c>
      <c r="X217" s="417">
        <v>2095.8913623352055</v>
      </c>
      <c r="Y217" s="404">
        <v>862.43029728665852</v>
      </c>
      <c r="Z217" s="413">
        <v>2958.321659621864</v>
      </c>
      <c r="AA217" s="419">
        <v>-29.408442330558859</v>
      </c>
      <c r="AB217" s="415">
        <v>768.45022049039756</v>
      </c>
      <c r="AC217" s="407">
        <v>3697.3634377817029</v>
      </c>
    </row>
    <row r="218" spans="1:29" ht="18.75">
      <c r="A218" s="397">
        <v>683</v>
      </c>
      <c r="B218" s="398" t="s">
        <v>157</v>
      </c>
      <c r="C218" s="399">
        <v>3670</v>
      </c>
      <c r="D218" s="400">
        <v>1339.3198910081744</v>
      </c>
      <c r="E218" s="401">
        <v>1434.383378746594</v>
      </c>
      <c r="F218" s="416">
        <v>-105.84523160762943</v>
      </c>
      <c r="G218" s="403">
        <v>10.781743869209809</v>
      </c>
      <c r="H218" s="404">
        <v>673.76675749318804</v>
      </c>
      <c r="I218" s="405">
        <v>2013.0869209809264</v>
      </c>
      <c r="J218" s="406">
        <v>20.051226158038148</v>
      </c>
      <c r="K218" s="399">
        <v>207.0746535381721</v>
      </c>
      <c r="L218" s="407">
        <v>2239.9073569482289</v>
      </c>
      <c r="M218" s="408">
        <v>19</v>
      </c>
      <c r="N218" s="409">
        <f t="shared" si="17"/>
        <v>-3569.7850803060674</v>
      </c>
      <c r="O218" s="410">
        <f t="shared" si="18"/>
        <v>-0.61445336717225163</v>
      </c>
      <c r="P218" s="239"/>
      <c r="Q218" s="411">
        <f t="shared" si="19"/>
        <v>-0.60489666964381206</v>
      </c>
      <c r="R218" s="411">
        <f t="shared" si="20"/>
        <v>-0.69342917741100385</v>
      </c>
      <c r="S218" s="84"/>
      <c r="T218" s="44"/>
      <c r="U218" s="412">
        <v>683</v>
      </c>
      <c r="V218" s="398" t="s">
        <v>157</v>
      </c>
      <c r="W218" s="399">
        <v>3712</v>
      </c>
      <c r="X218" s="417">
        <v>3838.3049272195631</v>
      </c>
      <c r="Y218" s="404">
        <v>1256.7848032722461</v>
      </c>
      <c r="Z218" s="413">
        <v>5095.0897304918099</v>
      </c>
      <c r="AA218" s="418">
        <v>39.148168103448278</v>
      </c>
      <c r="AB218" s="415">
        <v>675.45453865903778</v>
      </c>
      <c r="AC218" s="407">
        <v>5809.6924372542962</v>
      </c>
    </row>
    <row r="219" spans="1:29" ht="18.75">
      <c r="A219" s="397">
        <v>684</v>
      </c>
      <c r="B219" s="398" t="s">
        <v>342</v>
      </c>
      <c r="C219" s="399">
        <v>38959</v>
      </c>
      <c r="D219" s="400">
        <v>413.32018275623091</v>
      </c>
      <c r="E219" s="401">
        <v>187.20798788469929</v>
      </c>
      <c r="F219" s="416">
        <v>108.44379989219436</v>
      </c>
      <c r="G219" s="403">
        <v>117.66839497933725</v>
      </c>
      <c r="H219" s="404">
        <v>-12.525167483764983</v>
      </c>
      <c r="I219" s="405">
        <v>400.79498960445596</v>
      </c>
      <c r="J219" s="406">
        <v>-48.346107446289686</v>
      </c>
      <c r="K219" s="399">
        <v>180.72365737892724</v>
      </c>
      <c r="L219" s="407">
        <v>535.20234092250826</v>
      </c>
      <c r="M219" s="408">
        <v>4</v>
      </c>
      <c r="N219" s="409">
        <f t="shared" si="17"/>
        <v>-1169.8977631038783</v>
      </c>
      <c r="O219" s="410">
        <f t="shared" si="18"/>
        <v>-0.68611676249465181</v>
      </c>
      <c r="P219" s="239"/>
      <c r="Q219" s="411">
        <f t="shared" si="19"/>
        <v>-0.6511725043741039</v>
      </c>
      <c r="R219" s="411">
        <f t="shared" si="20"/>
        <v>-0.69340809266955006</v>
      </c>
      <c r="S219" s="84"/>
      <c r="T219" s="44"/>
      <c r="U219" s="412">
        <v>684</v>
      </c>
      <c r="V219" s="398" t="s">
        <v>475</v>
      </c>
      <c r="W219" s="399">
        <v>39040</v>
      </c>
      <c r="X219" s="417">
        <v>1270.4425487810536</v>
      </c>
      <c r="Y219" s="404">
        <v>-121.46491763040318</v>
      </c>
      <c r="Z219" s="413">
        <v>1148.9776311506505</v>
      </c>
      <c r="AA219" s="419">
        <v>-33.337499999999999</v>
      </c>
      <c r="AB219" s="415">
        <v>589.45997287573607</v>
      </c>
      <c r="AC219" s="407">
        <v>1705.1001040263866</v>
      </c>
    </row>
    <row r="220" spans="1:29" ht="18.75">
      <c r="A220" s="397">
        <v>686</v>
      </c>
      <c r="B220" s="398" t="s">
        <v>158</v>
      </c>
      <c r="C220" s="399">
        <v>3033</v>
      </c>
      <c r="D220" s="400">
        <v>-142.4724695021431</v>
      </c>
      <c r="E220" s="401">
        <v>142.49126277612925</v>
      </c>
      <c r="F220" s="416">
        <v>-144.22782723376196</v>
      </c>
      <c r="G220" s="403">
        <v>-140.73590504451039</v>
      </c>
      <c r="H220" s="404">
        <v>435.04747774480711</v>
      </c>
      <c r="I220" s="405">
        <v>292.57500824266401</v>
      </c>
      <c r="J220" s="406">
        <v>161.00791295746785</v>
      </c>
      <c r="K220" s="399">
        <v>221.79610738535453</v>
      </c>
      <c r="L220" s="407">
        <v>669.23738872403555</v>
      </c>
      <c r="M220" s="408">
        <v>11</v>
      </c>
      <c r="N220" s="409">
        <f t="shared" si="17"/>
        <v>-3709.740360998283</v>
      </c>
      <c r="O220" s="410">
        <f t="shared" si="18"/>
        <v>-0.8471704066624971</v>
      </c>
      <c r="P220" s="239"/>
      <c r="Q220" s="411">
        <f t="shared" si="19"/>
        <v>-0.91742429828109995</v>
      </c>
      <c r="R220" s="411">
        <f t="shared" si="20"/>
        <v>-0.68863963389464966</v>
      </c>
      <c r="S220" s="84"/>
      <c r="T220" s="44"/>
      <c r="U220" s="412">
        <v>686</v>
      </c>
      <c r="V220" s="398" t="s">
        <v>158</v>
      </c>
      <c r="W220" s="399">
        <v>3053</v>
      </c>
      <c r="X220" s="417">
        <v>2594.0528273583386</v>
      </c>
      <c r="Y220" s="404">
        <v>949.05976087775809</v>
      </c>
      <c r="Z220" s="413">
        <v>3543.1125882360971</v>
      </c>
      <c r="AA220" s="418">
        <v>123.51981657386177</v>
      </c>
      <c r="AB220" s="415">
        <v>712.34534491236002</v>
      </c>
      <c r="AC220" s="407">
        <v>4378.9777497223185</v>
      </c>
    </row>
    <row r="221" spans="1:29" ht="18.75">
      <c r="A221" s="397">
        <v>687</v>
      </c>
      <c r="B221" s="398" t="s">
        <v>159</v>
      </c>
      <c r="C221" s="399">
        <v>1513</v>
      </c>
      <c r="D221" s="400">
        <v>297.96893588896233</v>
      </c>
      <c r="E221" s="401">
        <v>604.86318572372772</v>
      </c>
      <c r="F221" s="416">
        <v>-121.6463978849967</v>
      </c>
      <c r="G221" s="403">
        <v>-185.24785194976866</v>
      </c>
      <c r="H221" s="404">
        <v>-20.690680766688697</v>
      </c>
      <c r="I221" s="405">
        <v>277.27891606080635</v>
      </c>
      <c r="J221" s="406">
        <v>100.96563119629874</v>
      </c>
      <c r="K221" s="399">
        <v>248.53450675871156</v>
      </c>
      <c r="L221" s="407">
        <v>629.25512227362856</v>
      </c>
      <c r="M221" s="408">
        <v>11</v>
      </c>
      <c r="N221" s="409">
        <f t="shared" si="17"/>
        <v>-4763.9294349445809</v>
      </c>
      <c r="O221" s="410">
        <f t="shared" si="18"/>
        <v>-0.88332401467117672</v>
      </c>
      <c r="P221" s="239"/>
      <c r="Q221" s="411">
        <f t="shared" si="19"/>
        <v>-0.93825445190916379</v>
      </c>
      <c r="R221" s="411">
        <f t="shared" si="20"/>
        <v>-0.68949182585450464</v>
      </c>
      <c r="S221" s="84"/>
      <c r="T221" s="44"/>
      <c r="U221" s="412">
        <v>687</v>
      </c>
      <c r="V221" s="398" t="s">
        <v>159</v>
      </c>
      <c r="W221" s="399">
        <v>1561</v>
      </c>
      <c r="X221" s="417">
        <v>3922.4546833724808</v>
      </c>
      <c r="Y221" s="404">
        <v>568.21589344207985</v>
      </c>
      <c r="Z221" s="413">
        <v>4490.6705768145603</v>
      </c>
      <c r="AA221" s="419">
        <v>102.10185778347213</v>
      </c>
      <c r="AB221" s="415">
        <v>800.41212262017734</v>
      </c>
      <c r="AC221" s="407">
        <v>5393.1845572182092</v>
      </c>
    </row>
    <row r="222" spans="1:29" ht="18.75">
      <c r="A222" s="397">
        <v>689</v>
      </c>
      <c r="B222" s="398" t="s">
        <v>160</v>
      </c>
      <c r="C222" s="399">
        <v>3092</v>
      </c>
      <c r="D222" s="400">
        <v>653.57826649417848</v>
      </c>
      <c r="E222" s="401">
        <v>-155.32891332470894</v>
      </c>
      <c r="F222" s="416">
        <v>478.22800776196635</v>
      </c>
      <c r="G222" s="403">
        <v>330.67917205692106</v>
      </c>
      <c r="H222" s="404">
        <v>140.58958602846053</v>
      </c>
      <c r="I222" s="405">
        <v>794.16785252263912</v>
      </c>
      <c r="J222" s="406">
        <v>-83.586675291073732</v>
      </c>
      <c r="K222" s="399">
        <v>192.56532676435617</v>
      </c>
      <c r="L222" s="407">
        <v>905.12516170763263</v>
      </c>
      <c r="M222" s="408">
        <v>9</v>
      </c>
      <c r="N222" s="409">
        <f t="shared" si="17"/>
        <v>-2618.7467843666468</v>
      </c>
      <c r="O222" s="410">
        <f t="shared" si="18"/>
        <v>-0.74314470685690637</v>
      </c>
      <c r="P222" s="239"/>
      <c r="Q222" s="411">
        <f t="shared" si="19"/>
        <v>-0.73926789311854457</v>
      </c>
      <c r="R222" s="411">
        <f t="shared" si="20"/>
        <v>-0.69237693288428104</v>
      </c>
      <c r="S222" s="84"/>
      <c r="T222" s="44"/>
      <c r="U222" s="412">
        <v>689</v>
      </c>
      <c r="V222" s="398" t="s">
        <v>160</v>
      </c>
      <c r="W222" s="399">
        <v>3146</v>
      </c>
      <c r="X222" s="417">
        <v>2778.6768449079614</v>
      </c>
      <c r="Y222" s="404">
        <v>267.23822102488913</v>
      </c>
      <c r="Z222" s="413">
        <v>3045.9150659328502</v>
      </c>
      <c r="AA222" s="418">
        <v>-148.02129688493324</v>
      </c>
      <c r="AB222" s="415">
        <v>625.97817702636257</v>
      </c>
      <c r="AC222" s="407">
        <v>3523.8719460742795</v>
      </c>
    </row>
    <row r="223" spans="1:29" ht="18.75">
      <c r="A223" s="397">
        <v>691</v>
      </c>
      <c r="B223" s="398" t="s">
        <v>161</v>
      </c>
      <c r="C223" s="399">
        <v>2690</v>
      </c>
      <c r="D223" s="400">
        <v>913.09851301115236</v>
      </c>
      <c r="E223" s="401">
        <v>692.59293680297401</v>
      </c>
      <c r="F223" s="416">
        <v>200.01189591078068</v>
      </c>
      <c r="G223" s="403">
        <v>20.49368029739777</v>
      </c>
      <c r="H223" s="404">
        <v>667.44498141263944</v>
      </c>
      <c r="I223" s="405">
        <v>1580.5438661710036</v>
      </c>
      <c r="J223" s="406">
        <v>-14.468029739776952</v>
      </c>
      <c r="K223" s="399">
        <v>238.27511465701622</v>
      </c>
      <c r="L223" s="407">
        <v>1775.7230483271376</v>
      </c>
      <c r="M223" s="408">
        <v>17</v>
      </c>
      <c r="N223" s="409">
        <f t="shared" si="17"/>
        <v>-2949.2869889458862</v>
      </c>
      <c r="O223" s="410">
        <f t="shared" si="18"/>
        <v>-0.62418639657494301</v>
      </c>
      <c r="P223" s="239"/>
      <c r="Q223" s="411">
        <f t="shared" si="19"/>
        <v>-0.60693508005047425</v>
      </c>
      <c r="R223" s="411">
        <f t="shared" si="20"/>
        <v>-0.65908267893633998</v>
      </c>
      <c r="S223" s="84"/>
      <c r="T223" s="44"/>
      <c r="U223" s="412">
        <v>691</v>
      </c>
      <c r="V223" s="398" t="s">
        <v>161</v>
      </c>
      <c r="W223" s="399">
        <v>2710</v>
      </c>
      <c r="X223" s="417">
        <v>2861.3094175874876</v>
      </c>
      <c r="Y223" s="404">
        <v>1159.7664555124679</v>
      </c>
      <c r="Z223" s="413">
        <v>4021.0758730999555</v>
      </c>
      <c r="AA223" s="419">
        <v>5.0107011070110703</v>
      </c>
      <c r="AB223" s="415">
        <v>698.92346306605737</v>
      </c>
      <c r="AC223" s="407">
        <v>4725.010037273024</v>
      </c>
    </row>
    <row r="224" spans="1:29" ht="18.75">
      <c r="A224" s="397">
        <v>694</v>
      </c>
      <c r="B224" s="398" t="s">
        <v>162</v>
      </c>
      <c r="C224" s="399">
        <v>28521</v>
      </c>
      <c r="D224" s="400">
        <v>264.80989446372848</v>
      </c>
      <c r="E224" s="401">
        <v>198.68395217558992</v>
      </c>
      <c r="F224" s="416">
        <v>6.3930437221696295</v>
      </c>
      <c r="G224" s="403">
        <v>59.732898565968938</v>
      </c>
      <c r="H224" s="404">
        <v>77.32050068370674</v>
      </c>
      <c r="I224" s="405">
        <v>342.13039514743525</v>
      </c>
      <c r="J224" s="406">
        <v>-3.247607026401599</v>
      </c>
      <c r="K224" s="399">
        <v>151.77764705331907</v>
      </c>
      <c r="L224" s="407">
        <v>494.19378703411519</v>
      </c>
      <c r="M224" s="408">
        <v>5</v>
      </c>
      <c r="N224" s="409">
        <f t="shared" si="17"/>
        <v>-1207.0151325987413</v>
      </c>
      <c r="O224" s="410">
        <f t="shared" si="18"/>
        <v>-0.70950435226922703</v>
      </c>
      <c r="P224" s="239"/>
      <c r="Q224" s="411">
        <f t="shared" si="19"/>
        <v>-0.72296839459265927</v>
      </c>
      <c r="R224" s="411">
        <f t="shared" si="20"/>
        <v>-0.68575551287469527</v>
      </c>
      <c r="S224" s="84"/>
      <c r="T224" s="44"/>
      <c r="U224" s="412">
        <v>694</v>
      </c>
      <c r="V224" s="398" t="s">
        <v>162</v>
      </c>
      <c r="W224" s="399">
        <v>28710</v>
      </c>
      <c r="X224" s="417">
        <v>1155.0210895891521</v>
      </c>
      <c r="Y224" s="404">
        <v>79.965780029477997</v>
      </c>
      <c r="Z224" s="413">
        <v>1234.9868696186302</v>
      </c>
      <c r="AA224" s="418">
        <v>-16.770184604667364</v>
      </c>
      <c r="AB224" s="415">
        <v>482.99223461889358</v>
      </c>
      <c r="AC224" s="407">
        <v>1701.2089196328564</v>
      </c>
    </row>
    <row r="225" spans="1:29" ht="18.75">
      <c r="A225" s="397">
        <v>697</v>
      </c>
      <c r="B225" s="398" t="s">
        <v>163</v>
      </c>
      <c r="C225" s="399">
        <v>1210</v>
      </c>
      <c r="D225" s="400">
        <v>114.41487603305785</v>
      </c>
      <c r="E225" s="401">
        <v>284.90165289256197</v>
      </c>
      <c r="F225" s="416">
        <v>-108.06776859504133</v>
      </c>
      <c r="G225" s="403">
        <v>-62.419008264462811</v>
      </c>
      <c r="H225" s="404">
        <v>282.42479338842975</v>
      </c>
      <c r="I225" s="405">
        <v>396.8404958677686</v>
      </c>
      <c r="J225" s="406">
        <v>-159.46363636363637</v>
      </c>
      <c r="K225" s="399">
        <v>243.32082494356538</v>
      </c>
      <c r="L225" s="407">
        <v>478.90743801652894</v>
      </c>
      <c r="M225" s="408">
        <v>18</v>
      </c>
      <c r="N225" s="409">
        <f t="shared" si="17"/>
        <v>-4442.6859292702156</v>
      </c>
      <c r="O225" s="410">
        <f t="shared" si="18"/>
        <v>-0.90269260333456824</v>
      </c>
      <c r="P225" s="239"/>
      <c r="Q225" s="411">
        <f t="shared" si="19"/>
        <v>-0.908716190264239</v>
      </c>
      <c r="R225" s="411">
        <f t="shared" si="20"/>
        <v>-0.68904863120162296</v>
      </c>
      <c r="S225" s="84"/>
      <c r="T225" s="44"/>
      <c r="U225" s="412">
        <v>697</v>
      </c>
      <c r="V225" s="398" t="s">
        <v>163</v>
      </c>
      <c r="W225" s="399">
        <v>1235</v>
      </c>
      <c r="X225" s="417">
        <v>3613.8451839908957</v>
      </c>
      <c r="Y225" s="404">
        <v>733.48099593631935</v>
      </c>
      <c r="Z225" s="413">
        <v>4347.326179927215</v>
      </c>
      <c r="AA225" s="419">
        <v>-208.23724696356274</v>
      </c>
      <c r="AB225" s="415">
        <v>782.50443432309271</v>
      </c>
      <c r="AC225" s="407">
        <v>4921.593367286745</v>
      </c>
    </row>
    <row r="226" spans="1:29" ht="18.75">
      <c r="A226" s="397">
        <v>698</v>
      </c>
      <c r="B226" s="398" t="s">
        <v>164</v>
      </c>
      <c r="C226" s="399">
        <v>64180</v>
      </c>
      <c r="D226" s="400">
        <v>-108.08628856341539</v>
      </c>
      <c r="E226" s="401">
        <v>362.08451230913056</v>
      </c>
      <c r="F226" s="416">
        <v>-285.2870052976005</v>
      </c>
      <c r="G226" s="403">
        <v>-184.88379557494545</v>
      </c>
      <c r="H226" s="404">
        <v>301.06763789342472</v>
      </c>
      <c r="I226" s="405">
        <v>192.98134933000935</v>
      </c>
      <c r="J226" s="406">
        <v>-75.780180741664068</v>
      </c>
      <c r="K226" s="399">
        <v>149.62144699335249</v>
      </c>
      <c r="L226" s="407">
        <v>268.85327204736677</v>
      </c>
      <c r="M226" s="408">
        <v>19</v>
      </c>
      <c r="N226" s="409">
        <f t="shared" si="17"/>
        <v>-1676.4536567306429</v>
      </c>
      <c r="O226" s="410">
        <f t="shared" si="18"/>
        <v>-0.86179390610804374</v>
      </c>
      <c r="P226" s="239"/>
      <c r="Q226" s="411">
        <f t="shared" si="19"/>
        <v>-0.87172543025323779</v>
      </c>
      <c r="R226" s="411">
        <f t="shared" si="20"/>
        <v>-0.69774735162145163</v>
      </c>
      <c r="S226" s="84"/>
      <c r="T226" s="44"/>
      <c r="U226" s="412">
        <v>698</v>
      </c>
      <c r="V226" s="398" t="s">
        <v>164</v>
      </c>
      <c r="W226" s="399">
        <v>63528</v>
      </c>
      <c r="X226" s="417">
        <v>1097.5442816032748</v>
      </c>
      <c r="Y226" s="404">
        <v>406.89537242160497</v>
      </c>
      <c r="Z226" s="413">
        <v>1504.4396540248799</v>
      </c>
      <c r="AA226" s="418">
        <v>-54.153853418964864</v>
      </c>
      <c r="AB226" s="415">
        <v>495.02112817209473</v>
      </c>
      <c r="AC226" s="407">
        <v>1945.3069287780097</v>
      </c>
    </row>
    <row r="227" spans="1:29" ht="18.75">
      <c r="A227" s="397">
        <v>700</v>
      </c>
      <c r="B227" s="398" t="s">
        <v>343</v>
      </c>
      <c r="C227" s="399">
        <v>4913</v>
      </c>
      <c r="D227" s="400">
        <v>245.05597394667208</v>
      </c>
      <c r="E227" s="401">
        <v>92.082637899450432</v>
      </c>
      <c r="F227" s="416">
        <v>49.427437410950539</v>
      </c>
      <c r="G227" s="403">
        <v>103.54589863627112</v>
      </c>
      <c r="H227" s="404">
        <v>-1.2253205780582128</v>
      </c>
      <c r="I227" s="405">
        <v>243.83065336861389</v>
      </c>
      <c r="J227" s="406">
        <v>-223.94056584571544</v>
      </c>
      <c r="K227" s="399">
        <v>166.01338980050613</v>
      </c>
      <c r="L227" s="407">
        <v>187.96336250763281</v>
      </c>
      <c r="M227" s="408">
        <v>9</v>
      </c>
      <c r="N227" s="409">
        <f t="shared" si="17"/>
        <v>-2313.8866291086292</v>
      </c>
      <c r="O227" s="410">
        <f t="shared" si="18"/>
        <v>-0.92487025075943774</v>
      </c>
      <c r="P227" s="239"/>
      <c r="Q227" s="411">
        <f t="shared" si="19"/>
        <v>-0.88639261023444305</v>
      </c>
      <c r="R227" s="411">
        <f t="shared" si="20"/>
        <v>-0.7028397204715966</v>
      </c>
      <c r="S227" s="84"/>
      <c r="T227" s="44"/>
      <c r="U227" s="412">
        <v>700</v>
      </c>
      <c r="V227" s="398" t="s">
        <v>476</v>
      </c>
      <c r="W227" s="399">
        <v>4922</v>
      </c>
      <c r="X227" s="417">
        <v>2039.7270957526327</v>
      </c>
      <c r="Y227" s="404">
        <v>106.52988516902205</v>
      </c>
      <c r="Z227" s="413">
        <v>2146.2569809216548</v>
      </c>
      <c r="AA227" s="419">
        <v>-203.07314099959365</v>
      </c>
      <c r="AB227" s="415">
        <v>558.66615169420095</v>
      </c>
      <c r="AC227" s="407">
        <v>2501.8499916162618</v>
      </c>
    </row>
    <row r="228" spans="1:29" ht="18.75">
      <c r="A228" s="397">
        <v>702</v>
      </c>
      <c r="B228" s="398" t="s">
        <v>165</v>
      </c>
      <c r="C228" s="399">
        <v>4155</v>
      </c>
      <c r="D228" s="400">
        <v>218.81853188929</v>
      </c>
      <c r="E228" s="401">
        <v>22.772803850782189</v>
      </c>
      <c r="F228" s="416">
        <v>143.32154031287607</v>
      </c>
      <c r="G228" s="403">
        <v>52.724187725631772</v>
      </c>
      <c r="H228" s="404">
        <v>210.36702767749699</v>
      </c>
      <c r="I228" s="405">
        <v>429.18555956678699</v>
      </c>
      <c r="J228" s="406">
        <v>-198.89265944645007</v>
      </c>
      <c r="K228" s="399">
        <v>219.04972195045565</v>
      </c>
      <c r="L228" s="407">
        <v>446.21660649819495</v>
      </c>
      <c r="M228" s="408">
        <v>6</v>
      </c>
      <c r="N228" s="409">
        <f t="shared" si="17"/>
        <v>-3096.2909022906706</v>
      </c>
      <c r="O228" s="410">
        <f t="shared" si="18"/>
        <v>-0.87403933361012121</v>
      </c>
      <c r="P228" s="239"/>
      <c r="Q228" s="411">
        <f t="shared" si="19"/>
        <v>-0.85812916666263517</v>
      </c>
      <c r="R228" s="411">
        <f t="shared" si="20"/>
        <v>-0.68929965502548263</v>
      </c>
      <c r="S228" s="84"/>
      <c r="T228" s="44"/>
      <c r="U228" s="412">
        <v>702</v>
      </c>
      <c r="V228" s="398" t="s">
        <v>165</v>
      </c>
      <c r="W228" s="399">
        <v>4215</v>
      </c>
      <c r="X228" s="417">
        <v>2363.3732235019652</v>
      </c>
      <c r="Y228" s="404">
        <v>661.81207689163818</v>
      </c>
      <c r="Z228" s="413">
        <v>3025.1853003936035</v>
      </c>
      <c r="AA228" s="418">
        <v>-187.69703440094898</v>
      </c>
      <c r="AB228" s="415">
        <v>705.01924279621073</v>
      </c>
      <c r="AC228" s="407">
        <v>3542.5075087888654</v>
      </c>
    </row>
    <row r="229" spans="1:29" ht="18.75">
      <c r="A229" s="397">
        <v>704</v>
      </c>
      <c r="B229" s="398" t="s">
        <v>166</v>
      </c>
      <c r="C229" s="399">
        <v>6379</v>
      </c>
      <c r="D229" s="400">
        <v>666.14124470920206</v>
      </c>
      <c r="E229" s="401">
        <v>595.68161153785854</v>
      </c>
      <c r="F229" s="416">
        <v>71.323248158018501</v>
      </c>
      <c r="G229" s="403">
        <v>-0.86361498667502745</v>
      </c>
      <c r="H229" s="404">
        <v>180.00532998902651</v>
      </c>
      <c r="I229" s="405">
        <v>846.14657469822862</v>
      </c>
      <c r="J229" s="406">
        <v>-153.15645085436589</v>
      </c>
      <c r="K229" s="399">
        <v>136.67386201710141</v>
      </c>
      <c r="L229" s="407">
        <v>828.34723310863774</v>
      </c>
      <c r="M229" s="408">
        <v>2</v>
      </c>
      <c r="N229" s="409">
        <f t="shared" si="17"/>
        <v>-393.89870708869512</v>
      </c>
      <c r="O229" s="410">
        <f t="shared" si="18"/>
        <v>-0.32227450640997812</v>
      </c>
      <c r="P229" s="239"/>
      <c r="Q229" s="411">
        <f t="shared" si="19"/>
        <v>-8.8260184245653739E-2</v>
      </c>
      <c r="R229" s="411">
        <f t="shared" si="20"/>
        <v>-0.69409394785518153</v>
      </c>
      <c r="S229" s="84"/>
      <c r="T229" s="44"/>
      <c r="U229" s="412">
        <v>704</v>
      </c>
      <c r="V229" s="398" t="s">
        <v>166</v>
      </c>
      <c r="W229" s="399">
        <v>6354</v>
      </c>
      <c r="X229" s="417">
        <v>905.45021781456524</v>
      </c>
      <c r="Y229" s="404">
        <v>22.606844164407622</v>
      </c>
      <c r="Z229" s="413">
        <v>928.05706197897291</v>
      </c>
      <c r="AA229" s="419">
        <v>-152.59490084985836</v>
      </c>
      <c r="AB229" s="415">
        <v>446.78377906821817</v>
      </c>
      <c r="AC229" s="407">
        <v>1222.2459401973329</v>
      </c>
    </row>
    <row r="230" spans="1:29" ht="18.75">
      <c r="A230" s="397">
        <v>707</v>
      </c>
      <c r="B230" s="398" t="s">
        <v>167</v>
      </c>
      <c r="C230" s="399">
        <v>2032</v>
      </c>
      <c r="D230" s="400">
        <v>129.90944881889763</v>
      </c>
      <c r="E230" s="401">
        <v>-52.493110236220474</v>
      </c>
      <c r="F230" s="416">
        <v>59.370570866141733</v>
      </c>
      <c r="G230" s="403">
        <v>123.03198818897638</v>
      </c>
      <c r="H230" s="404">
        <v>606.21555118110234</v>
      </c>
      <c r="I230" s="405">
        <v>736.125</v>
      </c>
      <c r="J230" s="406">
        <v>-277.72687007874015</v>
      </c>
      <c r="K230" s="399">
        <v>258.0843711927327</v>
      </c>
      <c r="L230" s="407">
        <v>711.23966535433067</v>
      </c>
      <c r="M230" s="408">
        <v>12</v>
      </c>
      <c r="N230" s="409">
        <f t="shared" si="17"/>
        <v>-4097.5217541221646</v>
      </c>
      <c r="O230" s="410">
        <f t="shared" si="18"/>
        <v>-0.85209504000891778</v>
      </c>
      <c r="P230" s="239"/>
      <c r="Q230" s="411">
        <f t="shared" si="19"/>
        <v>-0.82621761191445964</v>
      </c>
      <c r="R230" s="411">
        <f t="shared" si="20"/>
        <v>-0.68905633903645935</v>
      </c>
      <c r="S230" s="84"/>
      <c r="T230" s="44"/>
      <c r="U230" s="412">
        <v>707</v>
      </c>
      <c r="V230" s="398" t="s">
        <v>167</v>
      </c>
      <c r="W230" s="399">
        <v>2066</v>
      </c>
      <c r="X230" s="417">
        <v>2926.9065225281342</v>
      </c>
      <c r="Y230" s="404">
        <v>1308.9945265336353</v>
      </c>
      <c r="Z230" s="413">
        <v>4235.9010490617693</v>
      </c>
      <c r="AA230" s="418">
        <v>-257.14327202323329</v>
      </c>
      <c r="AB230" s="415">
        <v>830.00364243795946</v>
      </c>
      <c r="AC230" s="407">
        <v>4808.7614194764956</v>
      </c>
    </row>
    <row r="231" spans="1:29" ht="18.75">
      <c r="A231" s="397">
        <v>710</v>
      </c>
      <c r="B231" s="398" t="s">
        <v>344</v>
      </c>
      <c r="C231" s="399">
        <v>27484</v>
      </c>
      <c r="D231" s="400">
        <v>329.73537330810655</v>
      </c>
      <c r="E231" s="401">
        <v>382.98497307524377</v>
      </c>
      <c r="F231" s="416">
        <v>-68.273722893319743</v>
      </c>
      <c r="G231" s="403">
        <v>15.024123126182506</v>
      </c>
      <c r="H231" s="404">
        <v>296.59096201426286</v>
      </c>
      <c r="I231" s="405">
        <v>626.32633532236935</v>
      </c>
      <c r="J231" s="406">
        <v>-28.531618396157764</v>
      </c>
      <c r="K231" s="399">
        <v>178.35907737278177</v>
      </c>
      <c r="L231" s="407">
        <v>776.73151651870182</v>
      </c>
      <c r="M231" s="408">
        <v>1</v>
      </c>
      <c r="N231" s="409">
        <f t="shared" si="17"/>
        <v>-1821.5323686118545</v>
      </c>
      <c r="O231" s="410">
        <f t="shared" si="18"/>
        <v>-0.70105749421226582</v>
      </c>
      <c r="P231" s="239"/>
      <c r="Q231" s="411">
        <f t="shared" si="19"/>
        <v>-0.69403838374692362</v>
      </c>
      <c r="R231" s="411">
        <f t="shared" si="20"/>
        <v>-0.69148737452878795</v>
      </c>
      <c r="S231" s="84"/>
      <c r="T231" s="44"/>
      <c r="U231" s="412">
        <v>710</v>
      </c>
      <c r="V231" s="398" t="s">
        <v>477</v>
      </c>
      <c r="W231" s="399">
        <v>27528</v>
      </c>
      <c r="X231" s="417">
        <v>1626.0336700803452</v>
      </c>
      <c r="Y231" s="404">
        <v>421.04119830544295</v>
      </c>
      <c r="Z231" s="413">
        <v>2047.0748683857882</v>
      </c>
      <c r="AA231" s="419">
        <v>-26.936682650392328</v>
      </c>
      <c r="AB231" s="415">
        <v>578.12569939516072</v>
      </c>
      <c r="AC231" s="407">
        <v>2598.2638851305564</v>
      </c>
    </row>
    <row r="232" spans="1:29" ht="18.75">
      <c r="A232" s="397">
        <v>729</v>
      </c>
      <c r="B232" s="398" t="s">
        <v>168</v>
      </c>
      <c r="C232" s="399">
        <v>9117</v>
      </c>
      <c r="D232" s="400">
        <v>220.48162772841943</v>
      </c>
      <c r="E232" s="401">
        <v>198.89525063068993</v>
      </c>
      <c r="F232" s="416">
        <v>-0.24514642974662718</v>
      </c>
      <c r="G232" s="403">
        <v>21.831523527476143</v>
      </c>
      <c r="H232" s="404">
        <v>501.52352747614344</v>
      </c>
      <c r="I232" s="405">
        <v>722.00526488976641</v>
      </c>
      <c r="J232" s="406">
        <v>25.74717560601075</v>
      </c>
      <c r="K232" s="399">
        <v>208.97184609212778</v>
      </c>
      <c r="L232" s="407">
        <v>956.97213995831964</v>
      </c>
      <c r="M232" s="408">
        <v>13</v>
      </c>
      <c r="N232" s="409">
        <f t="shared" si="17"/>
        <v>-2974.9635814774133</v>
      </c>
      <c r="O232" s="410">
        <f t="shared" si="18"/>
        <v>-0.75661551771022229</v>
      </c>
      <c r="P232" s="239"/>
      <c r="Q232" s="411">
        <f t="shared" si="19"/>
        <v>-0.77610000746367491</v>
      </c>
      <c r="R232" s="411">
        <f t="shared" si="20"/>
        <v>-0.69317313846031958</v>
      </c>
      <c r="S232" s="84"/>
      <c r="T232" s="44"/>
      <c r="U232" s="412">
        <v>729</v>
      </c>
      <c r="V232" s="398" t="s">
        <v>168</v>
      </c>
      <c r="W232" s="399">
        <v>9208</v>
      </c>
      <c r="X232" s="417">
        <v>2257.3145768764616</v>
      </c>
      <c r="Y232" s="404">
        <v>967.36290841925506</v>
      </c>
      <c r="Z232" s="413">
        <v>3224.677485295716</v>
      </c>
      <c r="AA232" s="418">
        <v>26.184079061685491</v>
      </c>
      <c r="AB232" s="415">
        <v>681.0741570783315</v>
      </c>
      <c r="AC232" s="407">
        <v>3931.9357214357328</v>
      </c>
    </row>
    <row r="233" spans="1:29" ht="18.75">
      <c r="A233" s="397">
        <v>732</v>
      </c>
      <c r="B233" s="398" t="s">
        <v>169</v>
      </c>
      <c r="C233" s="399">
        <v>3416</v>
      </c>
      <c r="D233" s="400">
        <v>781.55649882903981</v>
      </c>
      <c r="E233" s="401">
        <v>788.99502341920379</v>
      </c>
      <c r="F233" s="416">
        <v>-177.06206088992974</v>
      </c>
      <c r="G233" s="403">
        <v>169.62353629976582</v>
      </c>
      <c r="H233" s="404">
        <v>345.15807962529271</v>
      </c>
      <c r="I233" s="405">
        <v>1126.7148711943794</v>
      </c>
      <c r="J233" s="406">
        <v>25.457845433255269</v>
      </c>
      <c r="K233" s="399">
        <v>221.21655108387009</v>
      </c>
      <c r="L233" s="407">
        <v>1373.559718969555</v>
      </c>
      <c r="M233" s="408">
        <v>19</v>
      </c>
      <c r="N233" s="409">
        <f t="shared" si="17"/>
        <v>-5006.9064740087179</v>
      </c>
      <c r="O233" s="410">
        <f t="shared" si="18"/>
        <v>-0.78472423841361905</v>
      </c>
      <c r="P233" s="239"/>
      <c r="Q233" s="411">
        <f t="shared" si="19"/>
        <v>-0.7988887022745661</v>
      </c>
      <c r="R233" s="411">
        <f t="shared" si="20"/>
        <v>-0.6956154522411051</v>
      </c>
      <c r="S233" s="84"/>
      <c r="T233" s="44"/>
      <c r="U233" s="412">
        <v>732</v>
      </c>
      <c r="V233" s="398" t="s">
        <v>169</v>
      </c>
      <c r="W233" s="399">
        <v>3407</v>
      </c>
      <c r="X233" s="417">
        <v>4763.1599011397357</v>
      </c>
      <c r="Y233" s="404">
        <v>839.28453603266291</v>
      </c>
      <c r="Z233" s="413">
        <v>5602.4444371723985</v>
      </c>
      <c r="AA233" s="419">
        <v>51.255063105371292</v>
      </c>
      <c r="AB233" s="415">
        <v>726.76669270050229</v>
      </c>
      <c r="AC233" s="407">
        <v>6380.4661929782724</v>
      </c>
    </row>
    <row r="234" spans="1:29" ht="18.75">
      <c r="A234" s="397">
        <v>734</v>
      </c>
      <c r="B234" s="398" t="s">
        <v>170</v>
      </c>
      <c r="C234" s="399">
        <v>51400</v>
      </c>
      <c r="D234" s="400">
        <v>97.696478599221791</v>
      </c>
      <c r="E234" s="401">
        <v>163.09155642023347</v>
      </c>
      <c r="F234" s="416">
        <v>-62.187782101167315</v>
      </c>
      <c r="G234" s="403">
        <v>-3.2072957198443581</v>
      </c>
      <c r="H234" s="404">
        <v>317.94231517509729</v>
      </c>
      <c r="I234" s="405">
        <v>415.63879377431908</v>
      </c>
      <c r="J234" s="406">
        <v>-47.192762645914399</v>
      </c>
      <c r="K234" s="399">
        <v>180.42464144571787</v>
      </c>
      <c r="L234" s="407">
        <v>548.8191245136187</v>
      </c>
      <c r="M234" s="408">
        <v>2</v>
      </c>
      <c r="N234" s="409">
        <f t="shared" si="17"/>
        <v>-2000.1755220129744</v>
      </c>
      <c r="O234" s="410">
        <f t="shared" si="18"/>
        <v>-0.78469192735988236</v>
      </c>
      <c r="P234" s="239"/>
      <c r="Q234" s="411">
        <f t="shared" si="19"/>
        <v>-0.79361377951642043</v>
      </c>
      <c r="R234" s="411">
        <f t="shared" si="20"/>
        <v>-0.68976262919794573</v>
      </c>
      <c r="S234" s="84"/>
      <c r="T234" s="44"/>
      <c r="U234" s="412">
        <v>734</v>
      </c>
      <c r="V234" s="398" t="s">
        <v>170</v>
      </c>
      <c r="W234" s="399">
        <v>51562</v>
      </c>
      <c r="X234" s="417">
        <v>1497.7732920594428</v>
      </c>
      <c r="Y234" s="404">
        <v>516.1150033918907</v>
      </c>
      <c r="Z234" s="413">
        <v>2013.8882954513333</v>
      </c>
      <c r="AA234" s="418">
        <v>-46.463306310849077</v>
      </c>
      <c r="AB234" s="415">
        <v>581.56965738610859</v>
      </c>
      <c r="AC234" s="407">
        <v>2548.994646526593</v>
      </c>
    </row>
    <row r="235" spans="1:29" ht="18.75">
      <c r="A235" s="397">
        <v>738</v>
      </c>
      <c r="B235" s="398" t="s">
        <v>345</v>
      </c>
      <c r="C235" s="399">
        <v>2959</v>
      </c>
      <c r="D235" s="400">
        <v>220.53937140925987</v>
      </c>
      <c r="E235" s="401">
        <v>206.1051030753633</v>
      </c>
      <c r="F235" s="416">
        <v>16.389658668469078</v>
      </c>
      <c r="G235" s="403">
        <v>-1.9553903345724908</v>
      </c>
      <c r="H235" s="404">
        <v>314.9837783034809</v>
      </c>
      <c r="I235" s="405">
        <v>535.52281176072995</v>
      </c>
      <c r="J235" s="406">
        <v>-236.01757350456236</v>
      </c>
      <c r="K235" s="399">
        <v>197.66784685017544</v>
      </c>
      <c r="L235" s="407">
        <v>494.30956404190607</v>
      </c>
      <c r="M235" s="408">
        <v>2</v>
      </c>
      <c r="N235" s="409">
        <f t="shared" si="17"/>
        <v>-1356.2405409137132</v>
      </c>
      <c r="O235" s="410">
        <f t="shared" si="18"/>
        <v>-0.73288506875972381</v>
      </c>
      <c r="P235" s="239"/>
      <c r="Q235" s="411">
        <f t="shared" si="19"/>
        <v>-0.61739090486956183</v>
      </c>
      <c r="R235" s="411">
        <f t="shared" si="20"/>
        <v>-0.69329168378284778</v>
      </c>
      <c r="S235" s="84"/>
      <c r="T235" s="44"/>
      <c r="U235" s="412">
        <v>738</v>
      </c>
      <c r="V235" s="398" t="s">
        <v>478</v>
      </c>
      <c r="W235" s="399">
        <v>2950</v>
      </c>
      <c r="X235" s="417">
        <v>941.96537185428417</v>
      </c>
      <c r="Y235" s="404">
        <v>457.69506114760435</v>
      </c>
      <c r="Z235" s="413">
        <v>1399.6604330018886</v>
      </c>
      <c r="AA235" s="419">
        <v>-193.59186440677965</v>
      </c>
      <c r="AB235" s="415">
        <v>644.48153636051006</v>
      </c>
      <c r="AC235" s="407">
        <v>1850.5501049556192</v>
      </c>
    </row>
    <row r="236" spans="1:29" ht="18.75">
      <c r="A236" s="397">
        <v>739</v>
      </c>
      <c r="B236" s="398" t="s">
        <v>171</v>
      </c>
      <c r="C236" s="399">
        <v>3261</v>
      </c>
      <c r="D236" s="400">
        <v>819.59920269855877</v>
      </c>
      <c r="E236" s="401">
        <v>-15.679546151487274</v>
      </c>
      <c r="F236" s="416">
        <v>456.03526525605645</v>
      </c>
      <c r="G236" s="403">
        <v>379.24348359398959</v>
      </c>
      <c r="H236" s="404">
        <v>261.1076356945722</v>
      </c>
      <c r="I236" s="405">
        <v>1080.706838393131</v>
      </c>
      <c r="J236" s="406">
        <v>135.02023919043239</v>
      </c>
      <c r="K236" s="399">
        <v>220.69439741690144</v>
      </c>
      <c r="L236" s="407">
        <v>1436.6911990187059</v>
      </c>
      <c r="M236" s="408">
        <v>9</v>
      </c>
      <c r="N236" s="409">
        <f t="shared" si="17"/>
        <v>-2738.1139229635596</v>
      </c>
      <c r="O236" s="410">
        <f t="shared" si="18"/>
        <v>-0.65586628428381788</v>
      </c>
      <c r="P236" s="239"/>
      <c r="Q236" s="411">
        <f t="shared" si="19"/>
        <v>-0.67688644401932008</v>
      </c>
      <c r="R236" s="411">
        <f t="shared" si="20"/>
        <v>-0.69546531981936921</v>
      </c>
      <c r="S236" s="84"/>
      <c r="T236" s="44"/>
      <c r="U236" s="412">
        <v>739</v>
      </c>
      <c r="V236" s="398" t="s">
        <v>171</v>
      </c>
      <c r="W236" s="399">
        <v>3326</v>
      </c>
      <c r="X236" s="417">
        <v>2697.663726837467</v>
      </c>
      <c r="Y236" s="404">
        <v>647.00200565736509</v>
      </c>
      <c r="Z236" s="413">
        <v>3344.6657324948328</v>
      </c>
      <c r="AA236" s="418">
        <v>105.44558027660854</v>
      </c>
      <c r="AB236" s="415">
        <v>724.69380921082438</v>
      </c>
      <c r="AC236" s="407">
        <v>4174.8051219822655</v>
      </c>
    </row>
    <row r="237" spans="1:29" ht="18.75">
      <c r="A237" s="397">
        <v>740</v>
      </c>
      <c r="B237" s="398" t="s">
        <v>346</v>
      </c>
      <c r="C237" s="399">
        <v>32547</v>
      </c>
      <c r="D237" s="400">
        <v>-65.918917258119023</v>
      </c>
      <c r="E237" s="401">
        <v>-10.838295388207822</v>
      </c>
      <c r="F237" s="416">
        <v>-62.088825390973057</v>
      </c>
      <c r="G237" s="403">
        <v>7.0082035210618487</v>
      </c>
      <c r="H237" s="404">
        <v>246.62475804221586</v>
      </c>
      <c r="I237" s="405">
        <v>180.70584078409684</v>
      </c>
      <c r="J237" s="406">
        <v>-42.75684394875104</v>
      </c>
      <c r="K237" s="399">
        <v>189.12646960364498</v>
      </c>
      <c r="L237" s="407">
        <v>327.66798783297997</v>
      </c>
      <c r="M237" s="408">
        <v>10</v>
      </c>
      <c r="N237" s="409">
        <f t="shared" si="17"/>
        <v>-2675.5362405850506</v>
      </c>
      <c r="O237" s="410">
        <f t="shared" si="18"/>
        <v>-0.89089387104200279</v>
      </c>
      <c r="P237" s="239"/>
      <c r="Q237" s="411">
        <f t="shared" si="19"/>
        <v>-0.92577349235128326</v>
      </c>
      <c r="R237" s="411">
        <f t="shared" si="20"/>
        <v>-0.69413867355647851</v>
      </c>
      <c r="S237" s="84"/>
      <c r="T237" s="44"/>
      <c r="U237" s="412">
        <v>740</v>
      </c>
      <c r="V237" s="398" t="s">
        <v>479</v>
      </c>
      <c r="W237" s="399">
        <v>32662</v>
      </c>
      <c r="X237" s="417">
        <v>1930.1321733064731</v>
      </c>
      <c r="Y237" s="404">
        <v>504.38679449008106</v>
      </c>
      <c r="Z237" s="413">
        <v>2434.5189677965545</v>
      </c>
      <c r="AA237" s="419">
        <v>-49.655318106668297</v>
      </c>
      <c r="AB237" s="415">
        <v>618.34057872814446</v>
      </c>
      <c r="AC237" s="407">
        <v>3003.2042284180307</v>
      </c>
    </row>
    <row r="238" spans="1:29" ht="18.75">
      <c r="A238" s="397">
        <v>742</v>
      </c>
      <c r="B238" s="398" t="s">
        <v>172</v>
      </c>
      <c r="C238" s="399">
        <v>1009</v>
      </c>
      <c r="D238" s="400">
        <v>864.3141724479683</v>
      </c>
      <c r="E238" s="401">
        <v>901.85827552031719</v>
      </c>
      <c r="F238" s="416">
        <v>-159.96729435084242</v>
      </c>
      <c r="G238" s="403">
        <v>122.42319127849356</v>
      </c>
      <c r="H238" s="404">
        <v>-48.600594648166499</v>
      </c>
      <c r="I238" s="405">
        <v>815.71357779980178</v>
      </c>
      <c r="J238" s="406">
        <v>324.20713577799802</v>
      </c>
      <c r="K238" s="399">
        <v>223.03074373785574</v>
      </c>
      <c r="L238" s="407">
        <v>1366.2784935579782</v>
      </c>
      <c r="M238" s="408">
        <v>19</v>
      </c>
      <c r="N238" s="409">
        <f t="shared" si="17"/>
        <v>-3489.3343596245995</v>
      </c>
      <c r="O238" s="410">
        <f t="shared" si="18"/>
        <v>-0.71861873364503093</v>
      </c>
      <c r="P238" s="239"/>
      <c r="Q238" s="411">
        <f t="shared" si="19"/>
        <v>-0.78684357694869278</v>
      </c>
      <c r="R238" s="411">
        <f t="shared" si="20"/>
        <v>-0.70218964635682246</v>
      </c>
      <c r="S238" s="84"/>
      <c r="T238" s="44"/>
      <c r="U238" s="412">
        <v>742</v>
      </c>
      <c r="V238" s="398" t="s">
        <v>172</v>
      </c>
      <c r="W238" s="399">
        <v>1009</v>
      </c>
      <c r="X238" s="417">
        <v>3751.8288013072347</v>
      </c>
      <c r="Y238" s="404">
        <v>75.002058973516753</v>
      </c>
      <c r="Z238" s="413">
        <v>3826.8308602807515</v>
      </c>
      <c r="AA238" s="418">
        <v>279.88007928642219</v>
      </c>
      <c r="AB238" s="415">
        <v>748.9019136154036</v>
      </c>
      <c r="AC238" s="407">
        <v>4855.612853182578</v>
      </c>
    </row>
    <row r="239" spans="1:29" ht="18.75">
      <c r="A239" s="397">
        <v>743</v>
      </c>
      <c r="B239" s="398" t="s">
        <v>173</v>
      </c>
      <c r="C239" s="399">
        <v>64736</v>
      </c>
      <c r="D239" s="400">
        <v>180.49307958477507</v>
      </c>
      <c r="E239" s="401">
        <v>306.96354424122592</v>
      </c>
      <c r="F239" s="416">
        <v>-84.927783613445385</v>
      </c>
      <c r="G239" s="403">
        <v>-41.542681043005437</v>
      </c>
      <c r="H239" s="404">
        <v>183.15434997528422</v>
      </c>
      <c r="I239" s="405">
        <v>363.64744500741472</v>
      </c>
      <c r="J239" s="406">
        <v>-41.086412506178945</v>
      </c>
      <c r="K239" s="399">
        <v>153.63269166771335</v>
      </c>
      <c r="L239" s="407">
        <v>474.93655771131984</v>
      </c>
      <c r="M239" s="408">
        <v>14</v>
      </c>
      <c r="N239" s="409">
        <f t="shared" si="17"/>
        <v>-1453.4294949280186</v>
      </c>
      <c r="O239" s="410">
        <f t="shared" si="18"/>
        <v>-0.7537103720212881</v>
      </c>
      <c r="P239" s="239"/>
      <c r="Q239" s="411">
        <f t="shared" si="19"/>
        <v>-0.75278617698026751</v>
      </c>
      <c r="R239" s="411">
        <f t="shared" si="20"/>
        <v>-0.69271829281371522</v>
      </c>
      <c r="S239" s="84"/>
      <c r="T239" s="44"/>
      <c r="U239" s="412">
        <v>743</v>
      </c>
      <c r="V239" s="398" t="s">
        <v>173</v>
      </c>
      <c r="W239" s="399">
        <v>64130</v>
      </c>
      <c r="X239" s="417">
        <v>1153.9560996396965</v>
      </c>
      <c r="Y239" s="404">
        <v>317.0273614201995</v>
      </c>
      <c r="Z239" s="413">
        <v>1470.9834610598959</v>
      </c>
      <c r="AA239" s="419">
        <v>-42.590846717604862</v>
      </c>
      <c r="AB239" s="415">
        <v>499.97343829704749</v>
      </c>
      <c r="AC239" s="407">
        <v>1928.3660526393385</v>
      </c>
    </row>
    <row r="240" spans="1:29" ht="18.75">
      <c r="A240" s="397">
        <v>746</v>
      </c>
      <c r="B240" s="398" t="s">
        <v>174</v>
      </c>
      <c r="C240" s="399">
        <v>4781</v>
      </c>
      <c r="D240" s="400">
        <v>1036.0422505751935</v>
      </c>
      <c r="E240" s="401">
        <v>1184.6668061075088</v>
      </c>
      <c r="F240" s="416">
        <v>-21.735201840619116</v>
      </c>
      <c r="G240" s="403">
        <v>-126.8893536916963</v>
      </c>
      <c r="H240" s="404">
        <v>288.1160845011504</v>
      </c>
      <c r="I240" s="405">
        <v>1324.1585442376072</v>
      </c>
      <c r="J240" s="406">
        <v>54.375862790211251</v>
      </c>
      <c r="K240" s="399">
        <v>193.17092220133165</v>
      </c>
      <c r="L240" s="407">
        <v>1563.5693369587952</v>
      </c>
      <c r="M240" s="408">
        <v>17</v>
      </c>
      <c r="N240" s="409">
        <f t="shared" si="17"/>
        <v>-2791.3291742068541</v>
      </c>
      <c r="O240" s="410">
        <f t="shared" si="18"/>
        <v>-0.64096308261836299</v>
      </c>
      <c r="P240" s="239"/>
      <c r="Q240" s="411">
        <f t="shared" si="19"/>
        <v>-0.64225599851773629</v>
      </c>
      <c r="R240" s="411">
        <f t="shared" si="20"/>
        <v>-0.68332663953684225</v>
      </c>
      <c r="S240" s="84"/>
      <c r="T240" s="44"/>
      <c r="U240" s="412">
        <v>746</v>
      </c>
      <c r="V240" s="398" t="s">
        <v>174</v>
      </c>
      <c r="W240" s="399">
        <v>4834</v>
      </c>
      <c r="X240" s="417">
        <v>2724.7292819988602</v>
      </c>
      <c r="Y240" s="404">
        <v>976.68440698302663</v>
      </c>
      <c r="Z240" s="413">
        <v>3701.4136889818869</v>
      </c>
      <c r="AA240" s="418">
        <v>43.484278030616466</v>
      </c>
      <c r="AB240" s="415">
        <v>610.00054415314628</v>
      </c>
      <c r="AC240" s="407">
        <v>4354.8985111656493</v>
      </c>
    </row>
    <row r="241" spans="1:29" ht="18.75">
      <c r="A241" s="397">
        <v>747</v>
      </c>
      <c r="B241" s="398" t="s">
        <v>347</v>
      </c>
      <c r="C241" s="399">
        <v>1352</v>
      </c>
      <c r="D241" s="400">
        <v>767.14349112426032</v>
      </c>
      <c r="E241" s="401">
        <v>166.00813609467457</v>
      </c>
      <c r="F241" s="416">
        <v>331.03476331360946</v>
      </c>
      <c r="G241" s="403">
        <v>270.10059171597635</v>
      </c>
      <c r="H241" s="404">
        <v>346.12352071005915</v>
      </c>
      <c r="I241" s="405">
        <v>1113.2670118343194</v>
      </c>
      <c r="J241" s="406">
        <v>-144.85946745562131</v>
      </c>
      <c r="K241" s="399">
        <v>248.53214509604931</v>
      </c>
      <c r="L241" s="407">
        <v>1214.0369822485206</v>
      </c>
      <c r="M241" s="408">
        <v>4</v>
      </c>
      <c r="N241" s="409">
        <f t="shared" si="17"/>
        <v>-2977.307529935928</v>
      </c>
      <c r="O241" s="410">
        <f t="shared" si="18"/>
        <v>-0.71034664921500623</v>
      </c>
      <c r="P241" s="239"/>
      <c r="Q241" s="411">
        <f t="shared" si="19"/>
        <v>-0.68600313657392742</v>
      </c>
      <c r="R241" s="411">
        <f t="shared" si="20"/>
        <v>-0.69034532204352161</v>
      </c>
      <c r="S241" s="84"/>
      <c r="T241" s="44"/>
      <c r="U241" s="412">
        <v>747</v>
      </c>
      <c r="V241" s="398" t="s">
        <v>480</v>
      </c>
      <c r="W241" s="399">
        <v>1385</v>
      </c>
      <c r="X241" s="417">
        <v>2458.6172670046608</v>
      </c>
      <c r="Y241" s="404">
        <v>1086.8544924494818</v>
      </c>
      <c r="Z241" s="413">
        <v>3545.4717594541426</v>
      </c>
      <c r="AA241" s="419">
        <v>-156.73790613718413</v>
      </c>
      <c r="AB241" s="415">
        <v>802.61065886748941</v>
      </c>
      <c r="AC241" s="407">
        <v>4191.3445121844488</v>
      </c>
    </row>
    <row r="242" spans="1:29" ht="18.75">
      <c r="A242" s="397">
        <v>748</v>
      </c>
      <c r="B242" s="398" t="s">
        <v>175</v>
      </c>
      <c r="C242" s="399">
        <v>5028</v>
      </c>
      <c r="D242" s="400">
        <v>600.57677008751</v>
      </c>
      <c r="E242" s="401">
        <v>898.97613365155132</v>
      </c>
      <c r="F242" s="416">
        <v>-132.3005171042164</v>
      </c>
      <c r="G242" s="403">
        <v>-166.09884645982498</v>
      </c>
      <c r="H242" s="404">
        <v>536.99224343675417</v>
      </c>
      <c r="I242" s="405">
        <v>1137.5688146380271</v>
      </c>
      <c r="J242" s="406">
        <v>20.363961813842483</v>
      </c>
      <c r="K242" s="399">
        <v>203.94288415977627</v>
      </c>
      <c r="L242" s="407">
        <v>1350.6219172633255</v>
      </c>
      <c r="M242" s="408">
        <v>17</v>
      </c>
      <c r="N242" s="409">
        <f t="shared" si="17"/>
        <v>-2621.5884341815695</v>
      </c>
      <c r="O242" s="410">
        <f t="shared" si="18"/>
        <v>-0.65998227743099369</v>
      </c>
      <c r="P242" s="239"/>
      <c r="Q242" s="411">
        <f t="shared" si="19"/>
        <v>-0.65749041732166957</v>
      </c>
      <c r="R242" s="411">
        <f t="shared" si="20"/>
        <v>-0.68095740798177129</v>
      </c>
      <c r="S242" s="84"/>
      <c r="T242" s="44"/>
      <c r="U242" s="412">
        <v>748</v>
      </c>
      <c r="V242" s="398" t="s">
        <v>175</v>
      </c>
      <c r="W242" s="399">
        <v>5034</v>
      </c>
      <c r="X242" s="417">
        <v>2361.6565299241051</v>
      </c>
      <c r="Y242" s="404">
        <v>959.61934721355897</v>
      </c>
      <c r="Z242" s="413">
        <v>3321.2758771376643</v>
      </c>
      <c r="AA242" s="418">
        <v>11.700437028208185</v>
      </c>
      <c r="AB242" s="415">
        <v>639.234037279022</v>
      </c>
      <c r="AC242" s="407">
        <v>3972.210351444895</v>
      </c>
    </row>
    <row r="243" spans="1:29" ht="18.75">
      <c r="A243" s="397">
        <v>749</v>
      </c>
      <c r="B243" s="398" t="s">
        <v>176</v>
      </c>
      <c r="C243" s="399">
        <v>21293</v>
      </c>
      <c r="D243" s="400">
        <v>260.59953975484899</v>
      </c>
      <c r="E243" s="401">
        <v>497.70727469121306</v>
      </c>
      <c r="F243" s="416">
        <v>-112.57953317991829</v>
      </c>
      <c r="G243" s="403">
        <v>-124.52820175644578</v>
      </c>
      <c r="H243" s="404">
        <v>217.57366270605363</v>
      </c>
      <c r="I243" s="405">
        <v>478.17315549711174</v>
      </c>
      <c r="J243" s="406">
        <v>-96.577607664490671</v>
      </c>
      <c r="K243" s="399">
        <v>144.9070019289727</v>
      </c>
      <c r="L243" s="407">
        <v>527.40078899168736</v>
      </c>
      <c r="M243" s="408">
        <v>11</v>
      </c>
      <c r="N243" s="409">
        <f t="shared" si="17"/>
        <v>-1535.0866377646516</v>
      </c>
      <c r="O243" s="410">
        <f t="shared" si="18"/>
        <v>-0.74428896770482267</v>
      </c>
      <c r="P243" s="239"/>
      <c r="Q243" s="411">
        <f t="shared" si="19"/>
        <v>-0.71623502538960881</v>
      </c>
      <c r="R243" s="411">
        <f t="shared" si="20"/>
        <v>-0.69397882727472071</v>
      </c>
      <c r="S243" s="84"/>
      <c r="T243" s="44"/>
      <c r="U243" s="412">
        <v>749</v>
      </c>
      <c r="V243" s="398" t="s">
        <v>176</v>
      </c>
      <c r="W243" s="399">
        <v>21251</v>
      </c>
      <c r="X243" s="417">
        <v>1431.2694752637765</v>
      </c>
      <c r="Y243" s="404">
        <v>253.83333262730545</v>
      </c>
      <c r="Z243" s="413">
        <v>1685.102807891082</v>
      </c>
      <c r="AA243" s="419">
        <v>-96.13491129829184</v>
      </c>
      <c r="AB243" s="415">
        <v>473.51953016354946</v>
      </c>
      <c r="AC243" s="407">
        <v>2062.4874267563391</v>
      </c>
    </row>
    <row r="244" spans="1:29" ht="18.75">
      <c r="A244" s="397">
        <v>751</v>
      </c>
      <c r="B244" s="398" t="s">
        <v>177</v>
      </c>
      <c r="C244" s="399">
        <v>2904</v>
      </c>
      <c r="D244" s="400">
        <v>380.93973829201104</v>
      </c>
      <c r="E244" s="401">
        <v>448.37052341597797</v>
      </c>
      <c r="F244" s="416">
        <v>18.596418732782368</v>
      </c>
      <c r="G244" s="403">
        <v>-86.02720385674931</v>
      </c>
      <c r="H244" s="404">
        <v>449.98966942148758</v>
      </c>
      <c r="I244" s="405">
        <v>830.92906336088151</v>
      </c>
      <c r="J244" s="406">
        <v>89.656336088154276</v>
      </c>
      <c r="K244" s="399">
        <v>179.58689646403337</v>
      </c>
      <c r="L244" s="407">
        <v>1104.7045454545455</v>
      </c>
      <c r="M244" s="408">
        <v>19</v>
      </c>
      <c r="N244" s="409">
        <f t="shared" si="17"/>
        <v>-2285.1617152272283</v>
      </c>
      <c r="O244" s="410">
        <f t="shared" si="18"/>
        <v>-0.67411559616149397</v>
      </c>
      <c r="P244" s="239"/>
      <c r="Q244" s="411">
        <f t="shared" si="19"/>
        <v>-0.69454575378468641</v>
      </c>
      <c r="R244" s="411">
        <f t="shared" si="20"/>
        <v>-0.69744196203432041</v>
      </c>
      <c r="S244" s="84"/>
      <c r="T244" s="44"/>
      <c r="U244" s="412">
        <v>751</v>
      </c>
      <c r="V244" s="398" t="s">
        <v>177</v>
      </c>
      <c r="W244" s="399">
        <v>2950</v>
      </c>
      <c r="X244" s="417">
        <v>2157.2669718327779</v>
      </c>
      <c r="Y244" s="404">
        <v>563.03917436223185</v>
      </c>
      <c r="Z244" s="413">
        <v>2720.3061461950097</v>
      </c>
      <c r="AA244" s="418">
        <v>75.998305084745766</v>
      </c>
      <c r="AB244" s="415">
        <v>593.56180940201853</v>
      </c>
      <c r="AC244" s="407">
        <v>3389.8662606817738</v>
      </c>
    </row>
    <row r="245" spans="1:29" ht="18.75">
      <c r="A245" s="397">
        <v>753</v>
      </c>
      <c r="B245" s="398" t="s">
        <v>348</v>
      </c>
      <c r="C245" s="399">
        <v>22190</v>
      </c>
      <c r="D245" s="400">
        <v>1002.3550247859396</v>
      </c>
      <c r="E245" s="401">
        <v>611.43032897701664</v>
      </c>
      <c r="F245" s="416">
        <v>244.79643983776475</v>
      </c>
      <c r="G245" s="403">
        <v>146.12825597115818</v>
      </c>
      <c r="H245" s="404">
        <v>-28.849887336638126</v>
      </c>
      <c r="I245" s="405">
        <v>973.50513744930151</v>
      </c>
      <c r="J245" s="406">
        <v>-95.943442992338888</v>
      </c>
      <c r="K245" s="399">
        <v>114.03235183572615</v>
      </c>
      <c r="L245" s="407">
        <v>992.75407841369986</v>
      </c>
      <c r="M245" s="408">
        <v>1</v>
      </c>
      <c r="N245" s="409">
        <f t="shared" si="17"/>
        <v>103.97273757296568</v>
      </c>
      <c r="O245" s="410">
        <f t="shared" si="18"/>
        <v>0.11698348378310201</v>
      </c>
      <c r="P245" s="239"/>
      <c r="Q245" s="411">
        <f t="shared" si="19"/>
        <v>0.58690367361947615</v>
      </c>
      <c r="R245" s="411">
        <f t="shared" si="20"/>
        <v>-0.69314115765291928</v>
      </c>
      <c r="S245" s="84"/>
      <c r="T245" s="44"/>
      <c r="U245" s="412">
        <v>753</v>
      </c>
      <c r="V245" s="398" t="s">
        <v>481</v>
      </c>
      <c r="W245" s="399">
        <v>21687</v>
      </c>
      <c r="X245" s="417">
        <v>901.74250865508782</v>
      </c>
      <c r="Y245" s="404">
        <v>-288.28048595468636</v>
      </c>
      <c r="Z245" s="413">
        <v>613.46202270040146</v>
      </c>
      <c r="AA245" s="419">
        <v>-96.292433254945365</v>
      </c>
      <c r="AB245" s="415">
        <v>371.61175139527796</v>
      </c>
      <c r="AC245" s="407">
        <v>888.78134084073417</v>
      </c>
    </row>
    <row r="246" spans="1:29" ht="18.75">
      <c r="A246" s="397">
        <v>755</v>
      </c>
      <c r="B246" s="398" t="s">
        <v>349</v>
      </c>
      <c r="C246" s="399">
        <v>6198</v>
      </c>
      <c r="D246" s="400">
        <v>776.16908680219422</v>
      </c>
      <c r="E246" s="401">
        <v>566.21797353985153</v>
      </c>
      <c r="F246" s="416">
        <v>74.92094223943208</v>
      </c>
      <c r="G246" s="403">
        <v>135.03017102291062</v>
      </c>
      <c r="H246" s="404">
        <v>20.478380122620202</v>
      </c>
      <c r="I246" s="405">
        <v>796.64762826718299</v>
      </c>
      <c r="J246" s="406">
        <v>-258.80816392384639</v>
      </c>
      <c r="K246" s="399">
        <v>147.2733946070986</v>
      </c>
      <c r="L246" s="407">
        <v>688.58647950951922</v>
      </c>
      <c r="M246" s="408">
        <v>1</v>
      </c>
      <c r="N246" s="409">
        <f t="shared" si="17"/>
        <v>-384.48073449962294</v>
      </c>
      <c r="O246" s="410">
        <f t="shared" si="18"/>
        <v>-0.3583007005340742</v>
      </c>
      <c r="P246" s="239"/>
      <c r="Q246" s="411">
        <f t="shared" si="19"/>
        <v>-4.3370767922474296E-2</v>
      </c>
      <c r="R246" s="411">
        <f t="shared" si="20"/>
        <v>-0.69840609338212578</v>
      </c>
      <c r="S246" s="84"/>
      <c r="T246" s="44"/>
      <c r="U246" s="412">
        <v>755</v>
      </c>
      <c r="V246" s="398" t="s">
        <v>482</v>
      </c>
      <c r="W246" s="399">
        <v>6149</v>
      </c>
      <c r="X246" s="417">
        <v>917.27287174490823</v>
      </c>
      <c r="Y246" s="404">
        <v>-84.50757297069903</v>
      </c>
      <c r="Z246" s="413">
        <v>832.76529877420921</v>
      </c>
      <c r="AA246" s="418">
        <v>-248.01496178240365</v>
      </c>
      <c r="AB246" s="415">
        <v>488.31687701733665</v>
      </c>
      <c r="AC246" s="407">
        <v>1073.0672140091422</v>
      </c>
    </row>
    <row r="247" spans="1:29" ht="18.75">
      <c r="A247" s="397">
        <v>758</v>
      </c>
      <c r="B247" s="398" t="s">
        <v>178</v>
      </c>
      <c r="C247" s="399">
        <v>8187</v>
      </c>
      <c r="D247" s="400">
        <v>246.8170269940149</v>
      </c>
      <c r="E247" s="401">
        <v>926.83730304140715</v>
      </c>
      <c r="F247" s="416">
        <v>-450.77000122144864</v>
      </c>
      <c r="G247" s="403">
        <v>-229.25027482594356</v>
      </c>
      <c r="H247" s="404">
        <v>-12.735312080127031</v>
      </c>
      <c r="I247" s="405">
        <v>234.08171491388788</v>
      </c>
      <c r="J247" s="406">
        <v>-118.58971540246732</v>
      </c>
      <c r="K247" s="399">
        <v>185.90648088620827</v>
      </c>
      <c r="L247" s="407">
        <v>305.27226090142909</v>
      </c>
      <c r="M247" s="408">
        <v>19</v>
      </c>
      <c r="N247" s="409">
        <f t="shared" si="17"/>
        <v>-2995.4130296029389</v>
      </c>
      <c r="O247" s="410">
        <f t="shared" si="18"/>
        <v>-0.90751246058518309</v>
      </c>
      <c r="P247" s="239"/>
      <c r="Q247" s="411">
        <f t="shared" si="19"/>
        <v>-0.91717520746218484</v>
      </c>
      <c r="R247" s="411">
        <f t="shared" si="20"/>
        <v>-0.69323625917475384</v>
      </c>
      <c r="S247" s="84"/>
      <c r="T247" s="44"/>
      <c r="U247" s="412">
        <v>758</v>
      </c>
      <c r="V247" s="398" t="s">
        <v>178</v>
      </c>
      <c r="W247" s="399">
        <v>8266</v>
      </c>
      <c r="X247" s="417">
        <v>2724.7746780678158</v>
      </c>
      <c r="Y247" s="404">
        <v>101.45292530364594</v>
      </c>
      <c r="Z247" s="413">
        <v>2826.2276033714616</v>
      </c>
      <c r="AA247" s="419">
        <v>-131.56726348899105</v>
      </c>
      <c r="AB247" s="415">
        <v>606.02495062189723</v>
      </c>
      <c r="AC247" s="407">
        <v>3300.6852905043679</v>
      </c>
    </row>
    <row r="248" spans="1:29" ht="18.75">
      <c r="A248" s="397">
        <v>759</v>
      </c>
      <c r="B248" s="398" t="s">
        <v>179</v>
      </c>
      <c r="C248" s="399">
        <v>1997</v>
      </c>
      <c r="D248" s="400">
        <v>609.47170756134199</v>
      </c>
      <c r="E248" s="401">
        <v>465.61942914371559</v>
      </c>
      <c r="F248" s="416">
        <v>148.56534802203305</v>
      </c>
      <c r="G248" s="403">
        <v>-4.71306960440661</v>
      </c>
      <c r="H248" s="404">
        <v>468.63144717075613</v>
      </c>
      <c r="I248" s="405">
        <v>1078.1026539809714</v>
      </c>
      <c r="J248" s="406">
        <v>-267.49524286429647</v>
      </c>
      <c r="K248" s="399">
        <v>244.18492679423073</v>
      </c>
      <c r="L248" s="407">
        <v>1044.7766649974963</v>
      </c>
      <c r="M248" s="408">
        <v>14</v>
      </c>
      <c r="N248" s="409">
        <f t="shared" si="17"/>
        <v>-3212.9821367111981</v>
      </c>
      <c r="O248" s="410">
        <f t="shared" si="18"/>
        <v>-0.75461816564662754</v>
      </c>
      <c r="P248" s="239"/>
      <c r="Q248" s="411">
        <f t="shared" si="19"/>
        <v>-0.71246645710542622</v>
      </c>
      <c r="R248" s="411">
        <f t="shared" si="20"/>
        <v>-0.68330499592062033</v>
      </c>
      <c r="S248" s="84"/>
      <c r="T248" s="44"/>
      <c r="U248" s="412">
        <v>759</v>
      </c>
      <c r="V248" s="398" t="s">
        <v>179</v>
      </c>
      <c r="W248" s="399">
        <v>2007</v>
      </c>
      <c r="X248" s="417">
        <v>2554.7502114343824</v>
      </c>
      <c r="Y248" s="404">
        <v>1194.7346073725337</v>
      </c>
      <c r="Z248" s="413">
        <v>3749.4848188069159</v>
      </c>
      <c r="AA248" s="418">
        <v>-262.76731439960139</v>
      </c>
      <c r="AB248" s="415">
        <v>771.04129730138004</v>
      </c>
      <c r="AC248" s="407">
        <v>4257.7588017086946</v>
      </c>
    </row>
    <row r="249" spans="1:29" ht="18.75">
      <c r="A249" s="397">
        <v>761</v>
      </c>
      <c r="B249" s="398" t="s">
        <v>180</v>
      </c>
      <c r="C249" s="399">
        <v>8563</v>
      </c>
      <c r="D249" s="400">
        <v>516.22830783603877</v>
      </c>
      <c r="E249" s="401">
        <v>79.012495620693684</v>
      </c>
      <c r="F249" s="416">
        <v>258.16279341352327</v>
      </c>
      <c r="G249" s="403">
        <v>179.05301880182179</v>
      </c>
      <c r="H249" s="404">
        <v>487.9110124956207</v>
      </c>
      <c r="I249" s="405">
        <v>1004.1393203316595</v>
      </c>
      <c r="J249" s="406">
        <v>27.989372883335278</v>
      </c>
      <c r="K249" s="399">
        <v>214.93044939655525</v>
      </c>
      <c r="L249" s="407">
        <v>1240.9042391685157</v>
      </c>
      <c r="M249" s="408">
        <v>2</v>
      </c>
      <c r="N249" s="409">
        <f t="shared" si="17"/>
        <v>-2241.6415135767534</v>
      </c>
      <c r="O249" s="410">
        <f t="shared" si="18"/>
        <v>-0.64367898449278993</v>
      </c>
      <c r="P249" s="239"/>
      <c r="Q249" s="411">
        <f t="shared" si="19"/>
        <v>-0.63980010109502827</v>
      </c>
      <c r="R249" s="411">
        <f t="shared" si="20"/>
        <v>-0.68624515040885203</v>
      </c>
      <c r="S249" s="84"/>
      <c r="T249" s="44"/>
      <c r="U249" s="412">
        <v>761</v>
      </c>
      <c r="V249" s="398" t="s">
        <v>180</v>
      </c>
      <c r="W249" s="399">
        <v>8646</v>
      </c>
      <c r="X249" s="417">
        <v>1998.0413980775495</v>
      </c>
      <c r="Y249" s="404">
        <v>789.68653683942398</v>
      </c>
      <c r="Z249" s="413">
        <v>2787.7279349169735</v>
      </c>
      <c r="AA249" s="419">
        <v>9.7911172796668975</v>
      </c>
      <c r="AB249" s="415">
        <v>685.02670054862847</v>
      </c>
      <c r="AC249" s="407">
        <v>3482.5457527452691</v>
      </c>
    </row>
    <row r="250" spans="1:29" ht="18.75">
      <c r="A250" s="397">
        <v>762</v>
      </c>
      <c r="B250" s="398" t="s">
        <v>181</v>
      </c>
      <c r="C250" s="399">
        <v>3777</v>
      </c>
      <c r="D250" s="400">
        <v>838.85120465978287</v>
      </c>
      <c r="E250" s="401">
        <v>279.49086576648131</v>
      </c>
      <c r="F250" s="416">
        <v>349.92613185067512</v>
      </c>
      <c r="G250" s="403">
        <v>209.43420704262641</v>
      </c>
      <c r="H250" s="404">
        <v>107.10669843791369</v>
      </c>
      <c r="I250" s="405">
        <v>945.95790309769654</v>
      </c>
      <c r="J250" s="406">
        <v>-24.005824728620599</v>
      </c>
      <c r="K250" s="399">
        <v>235.84092493472136</v>
      </c>
      <c r="L250" s="407">
        <v>1146.2626423087106</v>
      </c>
      <c r="M250" s="408">
        <v>11</v>
      </c>
      <c r="N250" s="409">
        <f t="shared" si="17"/>
        <v>-3075.9504167072064</v>
      </c>
      <c r="O250" s="410">
        <f t="shared" si="18"/>
        <v>-0.72851615342787246</v>
      </c>
      <c r="P250" s="239"/>
      <c r="Q250" s="411">
        <f t="shared" si="19"/>
        <v>-0.73216015802276657</v>
      </c>
      <c r="R250" s="411">
        <f t="shared" si="20"/>
        <v>-0.67919470570554563</v>
      </c>
      <c r="S250" s="84"/>
      <c r="T250" s="44"/>
      <c r="U250" s="412">
        <v>762</v>
      </c>
      <c r="V250" s="398" t="s">
        <v>181</v>
      </c>
      <c r="W250" s="399">
        <v>3841</v>
      </c>
      <c r="X250" s="417">
        <v>2902.842367714667</v>
      </c>
      <c r="Y250" s="404">
        <v>628.96192291847728</v>
      </c>
      <c r="Z250" s="413">
        <v>3531.8042906331443</v>
      </c>
      <c r="AA250" s="418">
        <v>-44.744077063264776</v>
      </c>
      <c r="AB250" s="415">
        <v>735.15284544603674</v>
      </c>
      <c r="AC250" s="407">
        <v>4222.2130590159168</v>
      </c>
    </row>
    <row r="251" spans="1:29" ht="18.75">
      <c r="A251" s="397">
        <v>765</v>
      </c>
      <c r="B251" s="398" t="s">
        <v>182</v>
      </c>
      <c r="C251" s="399">
        <v>10348</v>
      </c>
      <c r="D251" s="400">
        <v>98.991012756088139</v>
      </c>
      <c r="E251" s="401">
        <v>384.03923463471205</v>
      </c>
      <c r="F251" s="416">
        <v>-211.09499420177812</v>
      </c>
      <c r="G251" s="403">
        <v>-73.953227676845771</v>
      </c>
      <c r="H251" s="404">
        <v>138.33784306146114</v>
      </c>
      <c r="I251" s="405">
        <v>237.32885581754928</v>
      </c>
      <c r="J251" s="406">
        <v>56.959412446849633</v>
      </c>
      <c r="K251" s="399">
        <v>182.42393243096976</v>
      </c>
      <c r="L251" s="407">
        <v>477.16070738306917</v>
      </c>
      <c r="M251" s="408">
        <v>18</v>
      </c>
      <c r="N251" s="409">
        <f t="shared" si="17"/>
        <v>-2431.9582124715594</v>
      </c>
      <c r="O251" s="410">
        <f t="shared" si="18"/>
        <v>-0.83597758615969076</v>
      </c>
      <c r="P251" s="239"/>
      <c r="Q251" s="411">
        <f t="shared" si="19"/>
        <v>-0.89449958211414649</v>
      </c>
      <c r="R251" s="411">
        <f t="shared" si="20"/>
        <v>-0.69785368650911062</v>
      </c>
      <c r="S251" s="84"/>
      <c r="T251" s="44"/>
      <c r="U251" s="412">
        <v>765</v>
      </c>
      <c r="V251" s="398" t="s">
        <v>182</v>
      </c>
      <c r="W251" s="399">
        <v>10301</v>
      </c>
      <c r="X251" s="417">
        <v>1807.7969551076105</v>
      </c>
      <c r="Y251" s="404">
        <v>441.7567487869847</v>
      </c>
      <c r="Z251" s="413">
        <v>2249.5537038945949</v>
      </c>
      <c r="AA251" s="419">
        <v>55.804970391224153</v>
      </c>
      <c r="AB251" s="415">
        <v>603.76024556880907</v>
      </c>
      <c r="AC251" s="407">
        <v>2909.1189198546285</v>
      </c>
    </row>
    <row r="252" spans="1:29" ht="18.75">
      <c r="A252" s="397">
        <v>768</v>
      </c>
      <c r="B252" s="398" t="s">
        <v>183</v>
      </c>
      <c r="C252" s="399">
        <v>2430</v>
      </c>
      <c r="D252" s="400">
        <v>520.49382716049388</v>
      </c>
      <c r="E252" s="401">
        <v>260.54691358024689</v>
      </c>
      <c r="F252" s="416">
        <v>59.846090534979425</v>
      </c>
      <c r="G252" s="403">
        <v>200.1008230452675</v>
      </c>
      <c r="H252" s="404">
        <v>147.46543209876543</v>
      </c>
      <c r="I252" s="405">
        <v>667.95925925925928</v>
      </c>
      <c r="J252" s="406">
        <v>124.96255144032922</v>
      </c>
      <c r="K252" s="399">
        <v>234.32738332764285</v>
      </c>
      <c r="L252" s="407">
        <v>1025.8905349794238</v>
      </c>
      <c r="M252" s="408">
        <v>10</v>
      </c>
      <c r="N252" s="409">
        <f t="shared" si="17"/>
        <v>-3516.2744495999805</v>
      </c>
      <c r="O252" s="410">
        <f t="shared" si="18"/>
        <v>-0.77414062711013143</v>
      </c>
      <c r="P252" s="239"/>
      <c r="Q252" s="411">
        <f t="shared" si="19"/>
        <v>-0.81885531389033261</v>
      </c>
      <c r="R252" s="411">
        <f t="shared" si="20"/>
        <v>-0.69051185961678896</v>
      </c>
      <c r="S252" s="84"/>
      <c r="T252" s="44"/>
      <c r="U252" s="412">
        <v>768</v>
      </c>
      <c r="V252" s="398" t="s">
        <v>183</v>
      </c>
      <c r="W252" s="399">
        <v>2482</v>
      </c>
      <c r="X252" s="417">
        <v>2952.3898314167127</v>
      </c>
      <c r="Y252" s="404">
        <v>735.04518864712736</v>
      </c>
      <c r="Z252" s="413">
        <v>3687.4350200638401</v>
      </c>
      <c r="AA252" s="418">
        <v>97.585012087026598</v>
      </c>
      <c r="AB252" s="415">
        <v>757.14495242853752</v>
      </c>
      <c r="AC252" s="407">
        <v>4542.1649845794045</v>
      </c>
    </row>
    <row r="253" spans="1:29" ht="18.75">
      <c r="A253" s="397">
        <v>777</v>
      </c>
      <c r="B253" s="398" t="s">
        <v>184</v>
      </c>
      <c r="C253" s="399">
        <v>7508</v>
      </c>
      <c r="D253" s="400">
        <v>460.5548748002131</v>
      </c>
      <c r="E253" s="401">
        <v>409.42954182205648</v>
      </c>
      <c r="F253" s="416">
        <v>-9.5903036760788485</v>
      </c>
      <c r="G253" s="403">
        <v>60.715636654235482</v>
      </c>
      <c r="H253" s="404">
        <v>338.63931806073521</v>
      </c>
      <c r="I253" s="405">
        <v>799.19405966968566</v>
      </c>
      <c r="J253" s="406">
        <v>11.000532765050613</v>
      </c>
      <c r="K253" s="399">
        <v>207.7208835273924</v>
      </c>
      <c r="L253" s="407">
        <v>1019.0332978156633</v>
      </c>
      <c r="M253" s="408">
        <v>18</v>
      </c>
      <c r="N253" s="409">
        <f t="shared" si="17"/>
        <v>-3635.4810160685488</v>
      </c>
      <c r="O253" s="410">
        <f t="shared" si="18"/>
        <v>-0.78106560016886584</v>
      </c>
      <c r="P253" s="239"/>
      <c r="Q253" s="411">
        <f t="shared" si="19"/>
        <v>-0.80180506624477177</v>
      </c>
      <c r="R253" s="411">
        <f t="shared" si="20"/>
        <v>-0.69211078914837953</v>
      </c>
      <c r="S253" s="84"/>
      <c r="T253" s="44"/>
      <c r="U253" s="412">
        <v>777</v>
      </c>
      <c r="V253" s="398" t="s">
        <v>184</v>
      </c>
      <c r="W253" s="399">
        <v>7594</v>
      </c>
      <c r="X253" s="417">
        <v>3239.438173148023</v>
      </c>
      <c r="Y253" s="404">
        <v>792.92554335693421</v>
      </c>
      <c r="Z253" s="413">
        <v>4032.3637165049572</v>
      </c>
      <c r="AA253" s="419">
        <v>-52.510534632604688</v>
      </c>
      <c r="AB253" s="415">
        <v>674.66113201185965</v>
      </c>
      <c r="AC253" s="407">
        <v>4654.5143138842122</v>
      </c>
    </row>
    <row r="254" spans="1:29" ht="18.75">
      <c r="A254" s="397">
        <v>778</v>
      </c>
      <c r="B254" s="398" t="s">
        <v>185</v>
      </c>
      <c r="C254" s="399">
        <v>6891</v>
      </c>
      <c r="D254" s="400">
        <v>75.921056450442606</v>
      </c>
      <c r="E254" s="401">
        <v>46.213611957625886</v>
      </c>
      <c r="F254" s="416">
        <v>29.685967203598896</v>
      </c>
      <c r="G254" s="403">
        <v>2.1477289217820345E-2</v>
      </c>
      <c r="H254" s="404">
        <v>441.74590044986212</v>
      </c>
      <c r="I254" s="405">
        <v>517.66695690030474</v>
      </c>
      <c r="J254" s="406">
        <v>13.409084312871862</v>
      </c>
      <c r="K254" s="399">
        <v>198.08859707741499</v>
      </c>
      <c r="L254" s="407">
        <v>727.71397474967353</v>
      </c>
      <c r="M254" s="408">
        <v>11</v>
      </c>
      <c r="N254" s="409">
        <f t="shared" si="17"/>
        <v>-3232.3639267200388</v>
      </c>
      <c r="O254" s="410">
        <f t="shared" si="18"/>
        <v>-0.81623745975310347</v>
      </c>
      <c r="P254" s="239"/>
      <c r="Q254" s="411">
        <f t="shared" si="19"/>
        <v>-0.84490476584324126</v>
      </c>
      <c r="R254" s="411">
        <f t="shared" si="20"/>
        <v>-0.69230210928165237</v>
      </c>
      <c r="S254" s="84"/>
      <c r="T254" s="44"/>
      <c r="U254" s="412">
        <v>778</v>
      </c>
      <c r="V254" s="398" t="s">
        <v>185</v>
      </c>
      <c r="W254" s="399">
        <v>6931</v>
      </c>
      <c r="X254" s="417">
        <v>2526.8258611084057</v>
      </c>
      <c r="Y254" s="404">
        <v>810.91020612036209</v>
      </c>
      <c r="Z254" s="413">
        <v>3337.7360672287673</v>
      </c>
      <c r="AA254" s="418">
        <v>-21.43442504689078</v>
      </c>
      <c r="AB254" s="415">
        <v>643.7762592878355</v>
      </c>
      <c r="AC254" s="407">
        <v>3960.0779014697123</v>
      </c>
    </row>
    <row r="255" spans="1:29" ht="18.75">
      <c r="A255" s="397">
        <v>781</v>
      </c>
      <c r="B255" s="398" t="s">
        <v>186</v>
      </c>
      <c r="C255" s="399">
        <v>3584</v>
      </c>
      <c r="D255" s="400">
        <v>734.97516741071433</v>
      </c>
      <c r="E255" s="401">
        <v>-175.09486607142858</v>
      </c>
      <c r="F255" s="416">
        <v>466.76841517857144</v>
      </c>
      <c r="G255" s="403">
        <v>443.30161830357144</v>
      </c>
      <c r="H255" s="404">
        <v>151.29994419642858</v>
      </c>
      <c r="I255" s="405">
        <v>886.27511160714289</v>
      </c>
      <c r="J255" s="406">
        <v>-115.09681919642857</v>
      </c>
      <c r="K255" s="399">
        <v>224.72633619976165</v>
      </c>
      <c r="L255" s="407">
        <v>990.86579241071433</v>
      </c>
      <c r="M255" s="408">
        <v>7</v>
      </c>
      <c r="N255" s="409">
        <f t="shared" si="17"/>
        <v>-3258.3693101963777</v>
      </c>
      <c r="O255" s="410">
        <f t="shared" si="18"/>
        <v>-0.7668131396630008</v>
      </c>
      <c r="P255" s="239"/>
      <c r="Q255" s="411">
        <f t="shared" si="19"/>
        <v>-0.75563754834461372</v>
      </c>
      <c r="R255" s="411">
        <f t="shared" si="20"/>
        <v>-0.68966805254408792</v>
      </c>
      <c r="S255" s="84"/>
      <c r="T255" s="44"/>
      <c r="U255" s="412">
        <v>781</v>
      </c>
      <c r="V255" s="398" t="s">
        <v>186</v>
      </c>
      <c r="W255" s="399">
        <v>3631</v>
      </c>
      <c r="X255" s="417">
        <v>2864.9709339443152</v>
      </c>
      <c r="Y255" s="404">
        <v>761.91652606945945</v>
      </c>
      <c r="Z255" s="413">
        <v>3626.8874600137747</v>
      </c>
      <c r="AA255" s="419">
        <v>-101.8006058936932</v>
      </c>
      <c r="AB255" s="415">
        <v>724.14824848701016</v>
      </c>
      <c r="AC255" s="407">
        <v>4249.2351026070919</v>
      </c>
    </row>
    <row r="256" spans="1:29" ht="18.75">
      <c r="A256" s="397">
        <v>783</v>
      </c>
      <c r="B256" s="398" t="s">
        <v>187</v>
      </c>
      <c r="C256" s="399">
        <v>6588</v>
      </c>
      <c r="D256" s="400">
        <v>153.30418943533698</v>
      </c>
      <c r="E256" s="401">
        <v>33.768822100789315</v>
      </c>
      <c r="F256" s="416">
        <v>73.255312689738915</v>
      </c>
      <c r="G256" s="403">
        <v>46.280054644808743</v>
      </c>
      <c r="H256" s="404">
        <v>263.13570127504556</v>
      </c>
      <c r="I256" s="405">
        <v>416.43989071038249</v>
      </c>
      <c r="J256" s="406">
        <v>-63.508955676988464</v>
      </c>
      <c r="K256" s="399">
        <v>191.85056038926533</v>
      </c>
      <c r="L256" s="407">
        <v>541.44869459623555</v>
      </c>
      <c r="M256" s="408">
        <v>4</v>
      </c>
      <c r="N256" s="409">
        <f t="shared" si="17"/>
        <v>-1889.3128036181249</v>
      </c>
      <c r="O256" s="410">
        <f t="shared" si="18"/>
        <v>-0.77725141072294246</v>
      </c>
      <c r="P256" s="239"/>
      <c r="Q256" s="411">
        <f t="shared" si="19"/>
        <v>-0.77735762689332377</v>
      </c>
      <c r="R256" s="411">
        <f t="shared" si="20"/>
        <v>-0.68923420554253667</v>
      </c>
      <c r="S256" s="84"/>
      <c r="T256" s="44"/>
      <c r="U256" s="412">
        <v>783</v>
      </c>
      <c r="V256" s="398" t="s">
        <v>187</v>
      </c>
      <c r="W256" s="399">
        <v>6646</v>
      </c>
      <c r="X256" s="417">
        <v>1505.6450836734073</v>
      </c>
      <c r="Y256" s="404">
        <v>364.79801706937332</v>
      </c>
      <c r="Z256" s="413">
        <v>1870.4431007427809</v>
      </c>
      <c r="AA256" s="418">
        <v>-57.0293409569666</v>
      </c>
      <c r="AB256" s="415">
        <v>617.34773842854599</v>
      </c>
      <c r="AC256" s="407">
        <v>2430.7614982143605</v>
      </c>
    </row>
    <row r="257" spans="1:29" ht="18.75">
      <c r="A257" s="397">
        <v>785</v>
      </c>
      <c r="B257" s="398" t="s">
        <v>188</v>
      </c>
      <c r="C257" s="399">
        <v>2673</v>
      </c>
      <c r="D257" s="400">
        <v>1241.8095772540216</v>
      </c>
      <c r="E257" s="401">
        <v>496.31013842124952</v>
      </c>
      <c r="F257" s="416">
        <v>419.86157875046763</v>
      </c>
      <c r="G257" s="402">
        <v>325.63786008230454</v>
      </c>
      <c r="H257" s="404">
        <v>429.21062476618033</v>
      </c>
      <c r="I257" s="405">
        <v>1671.0202020202021</v>
      </c>
      <c r="J257" s="406">
        <v>70.766554433221103</v>
      </c>
      <c r="K257" s="399">
        <v>238.82001090191864</v>
      </c>
      <c r="L257" s="407">
        <v>1962.843621399177</v>
      </c>
      <c r="M257" s="408">
        <v>17</v>
      </c>
      <c r="N257" s="409">
        <f t="shared" si="17"/>
        <v>-3596.412892017107</v>
      </c>
      <c r="O257" s="410">
        <f t="shared" si="18"/>
        <v>-0.64692335806736012</v>
      </c>
      <c r="P257" s="239"/>
      <c r="Q257" s="411">
        <f t="shared" si="19"/>
        <v>-0.65448863588608086</v>
      </c>
      <c r="R257" s="411">
        <f t="shared" si="20"/>
        <v>-0.66410533894980506</v>
      </c>
      <c r="S257" s="84"/>
      <c r="T257" s="44"/>
      <c r="U257" s="412">
        <v>785</v>
      </c>
      <c r="V257" s="398" t="s">
        <v>188</v>
      </c>
      <c r="W257" s="399">
        <v>2737</v>
      </c>
      <c r="X257" s="417">
        <v>3863.7865718363983</v>
      </c>
      <c r="Y257" s="404">
        <v>972.58170885855179</v>
      </c>
      <c r="Z257" s="413">
        <v>4836.36828069495</v>
      </c>
      <c r="AA257" s="419">
        <v>11.891487029594446</v>
      </c>
      <c r="AB257" s="415">
        <v>710.9967456917401</v>
      </c>
      <c r="AC257" s="407">
        <v>5559.2565134162842</v>
      </c>
    </row>
    <row r="258" spans="1:29" ht="18.75">
      <c r="A258" s="397">
        <v>790</v>
      </c>
      <c r="B258" s="398" t="s">
        <v>189</v>
      </c>
      <c r="C258" s="399">
        <v>23998</v>
      </c>
      <c r="D258" s="400">
        <v>257.63926160513375</v>
      </c>
      <c r="E258" s="401">
        <v>119.03400283356946</v>
      </c>
      <c r="F258" s="416">
        <v>89.744520376698063</v>
      </c>
      <c r="G258" s="403">
        <v>48.860738394866239</v>
      </c>
      <c r="H258" s="404">
        <v>416.92620218351527</v>
      </c>
      <c r="I258" s="405">
        <v>674.56550545878827</v>
      </c>
      <c r="J258" s="406">
        <v>-94.430577548129008</v>
      </c>
      <c r="K258" s="399">
        <v>186.50882135754006</v>
      </c>
      <c r="L258" s="407">
        <v>766.31094257854818</v>
      </c>
      <c r="M258" s="408">
        <v>6</v>
      </c>
      <c r="N258" s="409">
        <f t="shared" si="17"/>
        <v>-2387.0664452990409</v>
      </c>
      <c r="O258" s="410">
        <f t="shared" si="18"/>
        <v>-0.756987239927435</v>
      </c>
      <c r="P258" s="239"/>
      <c r="Q258" s="411">
        <f t="shared" si="19"/>
        <v>-0.74359022697397603</v>
      </c>
      <c r="R258" s="411">
        <f t="shared" si="20"/>
        <v>-0.69479654174910943</v>
      </c>
      <c r="S258" s="84"/>
      <c r="T258" s="44"/>
      <c r="U258" s="412">
        <v>790</v>
      </c>
      <c r="V258" s="398" t="s">
        <v>189</v>
      </c>
      <c r="W258" s="399">
        <v>24052</v>
      </c>
      <c r="X258" s="417">
        <v>1883.6824900999427</v>
      </c>
      <c r="Y258" s="404">
        <v>747.12794078922741</v>
      </c>
      <c r="Z258" s="413">
        <v>2630.8104308891702</v>
      </c>
      <c r="AA258" s="418">
        <v>-88.529727257608513</v>
      </c>
      <c r="AB258" s="415">
        <v>611.09668424602728</v>
      </c>
      <c r="AC258" s="407">
        <v>3153.3773878775892</v>
      </c>
    </row>
    <row r="259" spans="1:29" ht="18.75">
      <c r="A259" s="397">
        <v>791</v>
      </c>
      <c r="B259" s="398" t="s">
        <v>190</v>
      </c>
      <c r="C259" s="399">
        <v>5131</v>
      </c>
      <c r="D259" s="400">
        <v>882.70356655622686</v>
      </c>
      <c r="E259" s="401">
        <v>599.61177158448641</v>
      </c>
      <c r="F259" s="416">
        <v>222.27635938413565</v>
      </c>
      <c r="G259" s="403">
        <v>60.815435587604753</v>
      </c>
      <c r="H259" s="404">
        <v>541.8811147924381</v>
      </c>
      <c r="I259" s="405">
        <v>1424.5846813486651</v>
      </c>
      <c r="J259" s="406">
        <v>-32.307542389397781</v>
      </c>
      <c r="K259" s="399">
        <v>246.13203914714506</v>
      </c>
      <c r="L259" s="407">
        <v>1628.2709023582147</v>
      </c>
      <c r="M259" s="408">
        <v>17</v>
      </c>
      <c r="N259" s="409">
        <f t="shared" si="17"/>
        <v>-3194.6790725521041</v>
      </c>
      <c r="O259" s="410">
        <f t="shared" si="18"/>
        <v>-0.66239108619647424</v>
      </c>
      <c r="P259" s="239"/>
      <c r="Q259" s="411">
        <f t="shared" si="19"/>
        <v>-0.6496746415376794</v>
      </c>
      <c r="R259" s="411">
        <f t="shared" si="20"/>
        <v>-0.68269474330444058</v>
      </c>
      <c r="S259" s="84"/>
      <c r="T259" s="44"/>
      <c r="U259" s="412">
        <v>791</v>
      </c>
      <c r="V259" s="398" t="s">
        <v>190</v>
      </c>
      <c r="W259" s="399">
        <v>5203</v>
      </c>
      <c r="X259" s="417">
        <v>3039.1403197110235</v>
      </c>
      <c r="Y259" s="404">
        <v>1027.3214619926471</v>
      </c>
      <c r="Z259" s="413">
        <v>4066.4617817036701</v>
      </c>
      <c r="AA259" s="419">
        <v>-19.206611570247933</v>
      </c>
      <c r="AB259" s="415">
        <v>775.69480477689683</v>
      </c>
      <c r="AC259" s="407">
        <v>4822.9499749103188</v>
      </c>
    </row>
    <row r="260" spans="1:29" ht="18.75">
      <c r="A260" s="397">
        <v>831</v>
      </c>
      <c r="B260" s="398" t="s">
        <v>191</v>
      </c>
      <c r="C260" s="399">
        <v>4595</v>
      </c>
      <c r="D260" s="400">
        <v>527.43090315560391</v>
      </c>
      <c r="E260" s="401">
        <v>380.9747551686616</v>
      </c>
      <c r="F260" s="416">
        <v>60.388248095756254</v>
      </c>
      <c r="G260" s="403">
        <v>86.067899891186073</v>
      </c>
      <c r="H260" s="404">
        <v>181.43025027203481</v>
      </c>
      <c r="I260" s="405">
        <v>708.86137105549506</v>
      </c>
      <c r="J260" s="406">
        <v>-246.1930359085963</v>
      </c>
      <c r="K260" s="399">
        <v>151.38286917398429</v>
      </c>
      <c r="L260" s="407">
        <v>613.38454842219801</v>
      </c>
      <c r="M260" s="408">
        <v>9</v>
      </c>
      <c r="N260" s="409">
        <f t="shared" si="17"/>
        <v>-927.97672677108142</v>
      </c>
      <c r="O260" s="410">
        <f t="shared" si="18"/>
        <v>-0.60205011096747418</v>
      </c>
      <c r="P260" s="239"/>
      <c r="Q260" s="411">
        <f t="shared" si="19"/>
        <v>-0.44869241121192616</v>
      </c>
      <c r="R260" s="411">
        <f t="shared" si="20"/>
        <v>-0.69434505783295641</v>
      </c>
      <c r="S260" s="84"/>
      <c r="T260" s="44"/>
      <c r="U260" s="412">
        <v>831</v>
      </c>
      <c r="V260" s="398" t="s">
        <v>191</v>
      </c>
      <c r="W260" s="399">
        <v>4628</v>
      </c>
      <c r="X260" s="417">
        <v>1143.6934515340911</v>
      </c>
      <c r="Y260" s="404">
        <v>142.08854289440555</v>
      </c>
      <c r="Z260" s="413">
        <v>1285.7819944284965</v>
      </c>
      <c r="AA260" s="418">
        <v>-239.69446845289542</v>
      </c>
      <c r="AB260" s="415">
        <v>495.27374921767836</v>
      </c>
      <c r="AC260" s="407">
        <v>1541.3612751932794</v>
      </c>
    </row>
    <row r="261" spans="1:29" ht="18.75">
      <c r="A261" s="397">
        <v>832</v>
      </c>
      <c r="B261" s="398" t="s">
        <v>192</v>
      </c>
      <c r="C261" s="399">
        <v>3913</v>
      </c>
      <c r="D261" s="400">
        <v>1687.8499872220802</v>
      </c>
      <c r="E261" s="401">
        <v>933.71275236391511</v>
      </c>
      <c r="F261" s="416">
        <v>454.02172246358293</v>
      </c>
      <c r="G261" s="403">
        <v>300.11551239458214</v>
      </c>
      <c r="H261" s="404">
        <v>363.3843598262203</v>
      </c>
      <c r="I261" s="405">
        <v>2051.2343470483006</v>
      </c>
      <c r="J261" s="406">
        <v>-24.211602351137234</v>
      </c>
      <c r="K261" s="399">
        <v>195.59087534250583</v>
      </c>
      <c r="L261" s="407">
        <v>2226.572706363404</v>
      </c>
      <c r="M261" s="408">
        <v>17</v>
      </c>
      <c r="N261" s="409">
        <f t="shared" si="17"/>
        <v>-2996.4111041029209</v>
      </c>
      <c r="O261" s="410">
        <f t="shared" si="18"/>
        <v>-0.57369718399249481</v>
      </c>
      <c r="P261" s="239"/>
      <c r="Q261" s="411">
        <f t="shared" si="19"/>
        <v>-0.55542581027221782</v>
      </c>
      <c r="R261" s="411">
        <f t="shared" si="20"/>
        <v>-0.69939934996315789</v>
      </c>
      <c r="S261" s="84"/>
      <c r="T261" s="44"/>
      <c r="U261" s="412">
        <v>832</v>
      </c>
      <c r="V261" s="398" t="s">
        <v>192</v>
      </c>
      <c r="W261" s="399">
        <v>3916</v>
      </c>
      <c r="X261" s="417">
        <v>3693.6700080021478</v>
      </c>
      <c r="Y261" s="404">
        <v>920.26034253011142</v>
      </c>
      <c r="Z261" s="413">
        <v>4613.9303505322587</v>
      </c>
      <c r="AA261" s="419">
        <v>-41.613381001021452</v>
      </c>
      <c r="AB261" s="415">
        <v>650.66684093508741</v>
      </c>
      <c r="AC261" s="407">
        <v>5222.9838104663249</v>
      </c>
    </row>
    <row r="262" spans="1:29" ht="18.75">
      <c r="A262" s="397">
        <v>833</v>
      </c>
      <c r="B262" s="398" t="s">
        <v>350</v>
      </c>
      <c r="C262" s="399">
        <v>1677</v>
      </c>
      <c r="D262" s="400">
        <v>805.54323196183657</v>
      </c>
      <c r="E262" s="401">
        <v>167.4180083482409</v>
      </c>
      <c r="F262" s="416">
        <v>274.58079904591534</v>
      </c>
      <c r="G262" s="403">
        <v>363.54442456768038</v>
      </c>
      <c r="H262" s="404">
        <v>233.79248658318426</v>
      </c>
      <c r="I262" s="405">
        <v>1039.3357185450209</v>
      </c>
      <c r="J262" s="406">
        <v>-239.98688133571855</v>
      </c>
      <c r="K262" s="399">
        <v>204.10361842592752</v>
      </c>
      <c r="L262" s="407">
        <v>996.95766249254621</v>
      </c>
      <c r="M262" s="408">
        <v>2</v>
      </c>
      <c r="N262" s="409">
        <f t="shared" si="17"/>
        <v>-2047.5305316100653</v>
      </c>
      <c r="O262" s="410">
        <f t="shared" si="18"/>
        <v>-0.67253686040769556</v>
      </c>
      <c r="P262" s="239"/>
      <c r="Q262" s="411">
        <f t="shared" si="19"/>
        <v>-0.6019747326296544</v>
      </c>
      <c r="R262" s="411">
        <f t="shared" si="20"/>
        <v>-0.69100875687970342</v>
      </c>
      <c r="S262" s="84"/>
      <c r="T262" s="44"/>
      <c r="U262" s="412">
        <v>833</v>
      </c>
      <c r="V262" s="398" t="s">
        <v>483</v>
      </c>
      <c r="W262" s="399">
        <v>1659</v>
      </c>
      <c r="X262" s="417">
        <v>2114.5465655469452</v>
      </c>
      <c r="Y262" s="404">
        <v>496.68393600300584</v>
      </c>
      <c r="Z262" s="413">
        <v>2611.230501549951</v>
      </c>
      <c r="AA262" s="418">
        <v>-227.29053646775165</v>
      </c>
      <c r="AB262" s="415">
        <v>660.54822902041224</v>
      </c>
      <c r="AC262" s="407">
        <v>3044.4881941026115</v>
      </c>
    </row>
    <row r="263" spans="1:29" ht="18.75">
      <c r="A263" s="397">
        <v>834</v>
      </c>
      <c r="B263" s="398" t="s">
        <v>193</v>
      </c>
      <c r="C263" s="399">
        <v>5967</v>
      </c>
      <c r="D263" s="400">
        <v>506.487849840791</v>
      </c>
      <c r="E263" s="401">
        <v>184.17898441427855</v>
      </c>
      <c r="F263" s="416">
        <v>196.69549187196247</v>
      </c>
      <c r="G263" s="403">
        <v>125.61337355455002</v>
      </c>
      <c r="H263" s="404">
        <v>257.06234288587228</v>
      </c>
      <c r="I263" s="405">
        <v>763.5503603150662</v>
      </c>
      <c r="J263" s="406">
        <v>-254.84782973018267</v>
      </c>
      <c r="K263" s="399">
        <v>186.64683997378182</v>
      </c>
      <c r="L263" s="407">
        <v>694.37204625439915</v>
      </c>
      <c r="M263" s="408">
        <v>5</v>
      </c>
      <c r="N263" s="409">
        <f t="shared" si="17"/>
        <v>-1670.4535087088084</v>
      </c>
      <c r="O263" s="410">
        <f t="shared" si="18"/>
        <v>-0.70637493966644727</v>
      </c>
      <c r="P263" s="239"/>
      <c r="Q263" s="411">
        <f t="shared" si="19"/>
        <v>-0.61638037631837284</v>
      </c>
      <c r="R263" s="411">
        <f t="shared" si="20"/>
        <v>-0.69512537573790278</v>
      </c>
      <c r="S263" s="84"/>
      <c r="T263" s="44"/>
      <c r="U263" s="412">
        <v>834</v>
      </c>
      <c r="V263" s="398" t="s">
        <v>193</v>
      </c>
      <c r="W263" s="399">
        <v>6016</v>
      </c>
      <c r="X263" s="417">
        <v>1498.5101784559038</v>
      </c>
      <c r="Y263" s="404">
        <v>491.87381959720557</v>
      </c>
      <c r="Z263" s="413">
        <v>1990.3839980531093</v>
      </c>
      <c r="AA263" s="419">
        <v>-237.76695478723406</v>
      </c>
      <c r="AB263" s="415">
        <v>612.20851169733203</v>
      </c>
      <c r="AC263" s="407">
        <v>2364.8255549632077</v>
      </c>
    </row>
    <row r="264" spans="1:29" ht="18.75">
      <c r="A264" s="397">
        <v>837</v>
      </c>
      <c r="B264" s="398" t="s">
        <v>351</v>
      </c>
      <c r="C264" s="399">
        <v>244223</v>
      </c>
      <c r="D264" s="400">
        <v>-258.77553301695582</v>
      </c>
      <c r="E264" s="401">
        <v>34.908632684063335</v>
      </c>
      <c r="F264" s="416">
        <v>-220.4755162290202</v>
      </c>
      <c r="G264" s="403">
        <v>-73.208649471998953</v>
      </c>
      <c r="H264" s="404">
        <v>18.140912199096729</v>
      </c>
      <c r="I264" s="405">
        <v>-240.63462081785909</v>
      </c>
      <c r="J264" s="406">
        <v>320.65540919569412</v>
      </c>
      <c r="K264" s="399">
        <v>148.63474527809922</v>
      </c>
      <c r="L264" s="407">
        <v>228.81507065264123</v>
      </c>
      <c r="M264" s="408">
        <v>6</v>
      </c>
      <c r="N264" s="409">
        <f t="shared" si="17"/>
        <v>-1323.1549204149842</v>
      </c>
      <c r="O264" s="410">
        <f t="shared" si="18"/>
        <v>-0.85256475835899659</v>
      </c>
      <c r="P264" s="239"/>
      <c r="Q264" s="411">
        <f t="shared" si="19"/>
        <v>-1.3230055341356082</v>
      </c>
      <c r="R264" s="411">
        <f t="shared" si="20"/>
        <v>-0.69087012602780928</v>
      </c>
      <c r="S264" s="84"/>
      <c r="T264" s="44"/>
      <c r="U264" s="412">
        <v>837</v>
      </c>
      <c r="V264" s="398" t="s">
        <v>484</v>
      </c>
      <c r="W264" s="399">
        <v>241009</v>
      </c>
      <c r="X264" s="417">
        <v>704.13795298975435</v>
      </c>
      <c r="Y264" s="404">
        <v>40.848108818192372</v>
      </c>
      <c r="Z264" s="413">
        <v>744.98606180794673</v>
      </c>
      <c r="AA264" s="418">
        <v>326.16742528287324</v>
      </c>
      <c r="AB264" s="415">
        <v>480.81650397680545</v>
      </c>
      <c r="AC264" s="407">
        <v>1551.9699910676254</v>
      </c>
    </row>
    <row r="265" spans="1:29" ht="18.75">
      <c r="A265" s="397">
        <v>844</v>
      </c>
      <c r="B265" s="398" t="s">
        <v>194</v>
      </c>
      <c r="C265" s="399">
        <v>1479</v>
      </c>
      <c r="D265" s="400">
        <v>-114.37931034482759</v>
      </c>
      <c r="E265" s="401">
        <v>-53.779580797836374</v>
      </c>
      <c r="F265" s="416">
        <v>21.118323191345503</v>
      </c>
      <c r="G265" s="403">
        <v>-81.718052738336709</v>
      </c>
      <c r="H265" s="404">
        <v>444.90060851926978</v>
      </c>
      <c r="I265" s="405">
        <v>330.52197430696418</v>
      </c>
      <c r="J265" s="406">
        <v>-224.36375929682217</v>
      </c>
      <c r="K265" s="399">
        <v>248.39866623328049</v>
      </c>
      <c r="L265" s="407">
        <v>352.20216362407029</v>
      </c>
      <c r="M265" s="408">
        <v>11</v>
      </c>
      <c r="N265" s="409">
        <f t="shared" si="17"/>
        <v>-4229.6122099717868</v>
      </c>
      <c r="O265" s="410">
        <f t="shared" si="18"/>
        <v>-0.92313041627051806</v>
      </c>
      <c r="P265" s="239"/>
      <c r="Q265" s="411">
        <f t="shared" si="19"/>
        <v>-0.91723066570391287</v>
      </c>
      <c r="R265" s="411">
        <f t="shared" si="20"/>
        <v>-0.69056625466590571</v>
      </c>
      <c r="S265" s="84"/>
      <c r="T265" s="44"/>
      <c r="U265" s="412">
        <v>844</v>
      </c>
      <c r="V265" s="398" t="s">
        <v>194</v>
      </c>
      <c r="W265" s="399">
        <v>1503</v>
      </c>
      <c r="X265" s="417">
        <v>2987.6440310315338</v>
      </c>
      <c r="Y265" s="404">
        <v>1005.6462028200804</v>
      </c>
      <c r="Z265" s="413">
        <v>3993.2902338516142</v>
      </c>
      <c r="AA265" s="419">
        <v>-214.22821024617431</v>
      </c>
      <c r="AB265" s="415">
        <v>802.75234999041743</v>
      </c>
      <c r="AC265" s="407">
        <v>4581.8143735958574</v>
      </c>
    </row>
    <row r="266" spans="1:29" ht="18.75">
      <c r="A266" s="397">
        <v>845</v>
      </c>
      <c r="B266" s="398" t="s">
        <v>195</v>
      </c>
      <c r="C266" s="399">
        <v>2882</v>
      </c>
      <c r="D266" s="400">
        <v>780.60895211658567</v>
      </c>
      <c r="E266" s="401">
        <v>731.29111727966688</v>
      </c>
      <c r="F266" s="416">
        <v>45.915336571825122</v>
      </c>
      <c r="G266" s="403">
        <v>3.4024982650936848</v>
      </c>
      <c r="H266" s="404">
        <v>459.15405968077727</v>
      </c>
      <c r="I266" s="405">
        <v>1239.7626648160999</v>
      </c>
      <c r="J266" s="406">
        <v>-24.943442054129076</v>
      </c>
      <c r="K266" s="399">
        <v>206.60141094442167</v>
      </c>
      <c r="L266" s="407">
        <v>1414.9732824427481</v>
      </c>
      <c r="M266" s="408">
        <v>19</v>
      </c>
      <c r="N266" s="409">
        <f t="shared" si="17"/>
        <v>-2666.9972430551279</v>
      </c>
      <c r="O266" s="410">
        <f t="shared" si="18"/>
        <v>-0.65336024020649575</v>
      </c>
      <c r="P266" s="239"/>
      <c r="Q266" s="411">
        <f t="shared" si="19"/>
        <v>-0.64505913143122573</v>
      </c>
      <c r="R266" s="411">
        <f t="shared" si="20"/>
        <v>-0.68025517473736863</v>
      </c>
      <c r="S266" s="84"/>
      <c r="T266" s="44"/>
      <c r="U266" s="412">
        <v>845</v>
      </c>
      <c r="V266" s="398" t="s">
        <v>195</v>
      </c>
      <c r="W266" s="399">
        <v>2925</v>
      </c>
      <c r="X266" s="417">
        <v>2689.0753556235727</v>
      </c>
      <c r="Y266" s="404">
        <v>803.79563952327192</v>
      </c>
      <c r="Z266" s="413">
        <v>3492.870995146845</v>
      </c>
      <c r="AA266" s="418">
        <v>-57.045128205128208</v>
      </c>
      <c r="AB266" s="415">
        <v>646.14465855615902</v>
      </c>
      <c r="AC266" s="407">
        <v>4081.9705254978758</v>
      </c>
    </row>
    <row r="267" spans="1:29" ht="18.75">
      <c r="A267" s="397">
        <v>846</v>
      </c>
      <c r="B267" s="398" t="s">
        <v>352</v>
      </c>
      <c r="C267" s="399">
        <v>4952</v>
      </c>
      <c r="D267" s="400">
        <v>657.1997172859451</v>
      </c>
      <c r="E267" s="401">
        <v>156.11914378029078</v>
      </c>
      <c r="F267" s="416">
        <v>354.34228594507272</v>
      </c>
      <c r="G267" s="403">
        <v>146.7382875605816</v>
      </c>
      <c r="H267" s="404">
        <v>595.19285137318252</v>
      </c>
      <c r="I267" s="405">
        <v>1252.3925686591276</v>
      </c>
      <c r="J267" s="406">
        <v>-82.594305331179328</v>
      </c>
      <c r="K267" s="399">
        <v>229.77034624449811</v>
      </c>
      <c r="L267" s="407">
        <v>1395.9870759289176</v>
      </c>
      <c r="M267" s="408">
        <v>14</v>
      </c>
      <c r="N267" s="409">
        <f t="shared" ref="N267:N303" si="21">L267-AC267</f>
        <v>-2771.6766005444024</v>
      </c>
      <c r="O267" s="410">
        <f t="shared" ref="O267:O303" si="22">N267/AC267</f>
        <v>-0.66504325101630968</v>
      </c>
      <c r="P267" s="239"/>
      <c r="Q267" s="411">
        <f t="shared" ref="Q267:Q303" si="23">I267/Z267-1</f>
        <v>-0.64552946131653766</v>
      </c>
      <c r="R267" s="411">
        <f t="shared" ref="R267:R303" si="24">K267/AB267-1</f>
        <v>-0.6914969395727848</v>
      </c>
      <c r="S267" s="84"/>
      <c r="T267" s="44"/>
      <c r="U267" s="412">
        <v>846</v>
      </c>
      <c r="V267" s="398" t="s">
        <v>485</v>
      </c>
      <c r="W267" s="399">
        <v>4994</v>
      </c>
      <c r="X267" s="417">
        <v>2521.6036595397859</v>
      </c>
      <c r="Y267" s="404">
        <v>1011.5321923440806</v>
      </c>
      <c r="Z267" s="413">
        <v>3533.1358518838661</v>
      </c>
      <c r="AA267" s="419">
        <v>-110.263315979175</v>
      </c>
      <c r="AB267" s="415">
        <v>744.79114056862863</v>
      </c>
      <c r="AC267" s="407">
        <v>4167.6636764733203</v>
      </c>
    </row>
    <row r="268" spans="1:29" ht="18.75">
      <c r="A268" s="397">
        <v>848</v>
      </c>
      <c r="B268" s="398" t="s">
        <v>196</v>
      </c>
      <c r="C268" s="399">
        <v>4241</v>
      </c>
      <c r="D268" s="400">
        <v>549.73355340721525</v>
      </c>
      <c r="E268" s="401">
        <v>271.46828578165525</v>
      </c>
      <c r="F268" s="416">
        <v>139</v>
      </c>
      <c r="G268" s="403">
        <v>139.26526762556</v>
      </c>
      <c r="H268" s="404">
        <v>574.58005187455785</v>
      </c>
      <c r="I268" s="405">
        <v>1124.3136052817731</v>
      </c>
      <c r="J268" s="406">
        <v>135.60363121905212</v>
      </c>
      <c r="K268" s="399">
        <v>233.27544490639386</v>
      </c>
      <c r="L268" s="407">
        <v>1484.4340957321388</v>
      </c>
      <c r="M268" s="408">
        <v>12</v>
      </c>
      <c r="N268" s="409">
        <f t="shared" si="21"/>
        <v>-2908.8421880464525</v>
      </c>
      <c r="O268" s="410">
        <f t="shared" si="22"/>
        <v>-0.66211228253202437</v>
      </c>
      <c r="P268" s="239"/>
      <c r="Q268" s="411">
        <f t="shared" si="23"/>
        <v>-0.68181218411074074</v>
      </c>
      <c r="R268" s="411">
        <f t="shared" si="24"/>
        <v>-0.68261730267077636</v>
      </c>
      <c r="S268" s="84"/>
      <c r="T268" s="44"/>
      <c r="U268" s="412">
        <v>848</v>
      </c>
      <c r="V268" s="398" t="s">
        <v>196</v>
      </c>
      <c r="W268" s="399">
        <v>4307</v>
      </c>
      <c r="X268" s="417">
        <v>2487.6607963073543</v>
      </c>
      <c r="Y268" s="404">
        <v>1045.829642789392</v>
      </c>
      <c r="Z268" s="413">
        <v>3533.4904390967463</v>
      </c>
      <c r="AA268" s="418">
        <v>124.78848386347806</v>
      </c>
      <c r="AB268" s="415">
        <v>734.9973608183667</v>
      </c>
      <c r="AC268" s="407">
        <v>4393.2762837785913</v>
      </c>
    </row>
    <row r="269" spans="1:29" ht="18.75">
      <c r="A269" s="397">
        <v>849</v>
      </c>
      <c r="B269" s="398" t="s">
        <v>197</v>
      </c>
      <c r="C269" s="399">
        <v>2938</v>
      </c>
      <c r="D269" s="400">
        <v>928.85398230088492</v>
      </c>
      <c r="E269" s="401">
        <v>624.35023825731787</v>
      </c>
      <c r="F269" s="416">
        <v>239.7362151123213</v>
      </c>
      <c r="G269" s="403">
        <v>64.767528931245749</v>
      </c>
      <c r="H269" s="404">
        <v>522.57794417971411</v>
      </c>
      <c r="I269" s="405">
        <v>1451.431926480599</v>
      </c>
      <c r="J269" s="406">
        <v>68.858407079646014</v>
      </c>
      <c r="K269" s="399">
        <v>237.90507731850772</v>
      </c>
      <c r="L269" s="407">
        <v>1738.0833900612661</v>
      </c>
      <c r="M269" s="408">
        <v>16</v>
      </c>
      <c r="N269" s="409">
        <f t="shared" si="21"/>
        <v>-2330.532145474986</v>
      </c>
      <c r="O269" s="410">
        <f t="shared" si="22"/>
        <v>-0.57280716870875759</v>
      </c>
      <c r="P269" s="239"/>
      <c r="Q269" s="411">
        <f t="shared" si="23"/>
        <v>-0.55721957823313706</v>
      </c>
      <c r="R269" s="411">
        <f t="shared" si="24"/>
        <v>-0.67245020438075365</v>
      </c>
      <c r="S269" s="84"/>
      <c r="T269" s="44"/>
      <c r="U269" s="412">
        <v>849</v>
      </c>
      <c r="V269" s="398" t="s">
        <v>197</v>
      </c>
      <c r="W269" s="399">
        <v>2966</v>
      </c>
      <c r="X269" s="417">
        <v>2220.4447529464446</v>
      </c>
      <c r="Y269" s="404">
        <v>1057.5500614783464</v>
      </c>
      <c r="Z269" s="413">
        <v>3277.9948144247915</v>
      </c>
      <c r="AA269" s="419">
        <v>64.303438975050568</v>
      </c>
      <c r="AB269" s="415">
        <v>726.31728213641054</v>
      </c>
      <c r="AC269" s="407">
        <v>4068.6155355362521</v>
      </c>
    </row>
    <row r="270" spans="1:29" ht="18.75">
      <c r="A270" s="397">
        <v>850</v>
      </c>
      <c r="B270" s="398" t="s">
        <v>198</v>
      </c>
      <c r="C270" s="399">
        <v>2387</v>
      </c>
      <c r="D270" s="400">
        <v>773.56598240469214</v>
      </c>
      <c r="E270" s="401">
        <v>531.23837452869714</v>
      </c>
      <c r="F270" s="416">
        <v>119.24005027230834</v>
      </c>
      <c r="G270" s="403">
        <v>123.08755760368663</v>
      </c>
      <c r="H270" s="404">
        <v>348.8039379974864</v>
      </c>
      <c r="I270" s="405">
        <v>1122.3699204021784</v>
      </c>
      <c r="J270" s="406">
        <v>-215.10599078341014</v>
      </c>
      <c r="K270" s="399">
        <v>175.99473381993693</v>
      </c>
      <c r="L270" s="407">
        <v>1086.9036447423543</v>
      </c>
      <c r="M270" s="408">
        <v>13</v>
      </c>
      <c r="N270" s="409">
        <f t="shared" si="21"/>
        <v>-1884.9220933619793</v>
      </c>
      <c r="O270" s="410">
        <f t="shared" si="22"/>
        <v>-0.6342640045120318</v>
      </c>
      <c r="P270" s="239"/>
      <c r="Q270" s="411">
        <f t="shared" si="23"/>
        <v>-0.56503073754877242</v>
      </c>
      <c r="R270" s="411">
        <f t="shared" si="24"/>
        <v>-0.70199812046322707</v>
      </c>
      <c r="S270" s="84"/>
      <c r="T270" s="44"/>
      <c r="U270" s="412">
        <v>850</v>
      </c>
      <c r="V270" s="398" t="s">
        <v>198</v>
      </c>
      <c r="W270" s="399">
        <v>2401</v>
      </c>
      <c r="X270" s="417">
        <v>1889.6961660530203</v>
      </c>
      <c r="Y270" s="404">
        <v>690.64690020681257</v>
      </c>
      <c r="Z270" s="413">
        <v>2580.343066259833</v>
      </c>
      <c r="AA270" s="418">
        <v>-199.09995835068722</v>
      </c>
      <c r="AB270" s="415">
        <v>590.58263019518802</v>
      </c>
      <c r="AC270" s="407">
        <v>2971.8257381043336</v>
      </c>
    </row>
    <row r="271" spans="1:29" ht="18.75">
      <c r="A271" s="397">
        <v>851</v>
      </c>
      <c r="B271" s="398" t="s">
        <v>353</v>
      </c>
      <c r="C271" s="399">
        <v>21333</v>
      </c>
      <c r="D271" s="400">
        <v>260.92523320676884</v>
      </c>
      <c r="E271" s="401">
        <v>351.94074907420429</v>
      </c>
      <c r="F271" s="416">
        <v>-46.395959311864246</v>
      </c>
      <c r="G271" s="403">
        <v>-44.61955655557118</v>
      </c>
      <c r="H271" s="404">
        <v>304.74574602728165</v>
      </c>
      <c r="I271" s="405">
        <v>565.67097923405049</v>
      </c>
      <c r="J271" s="406">
        <v>-8.5299301551586737</v>
      </c>
      <c r="K271" s="399">
        <v>154.33078347380268</v>
      </c>
      <c r="L271" s="407">
        <v>711.43060047813242</v>
      </c>
      <c r="M271" s="408">
        <v>19</v>
      </c>
      <c r="N271" s="409">
        <f t="shared" si="21"/>
        <v>-1465.5185291783268</v>
      </c>
      <c r="O271" s="410">
        <f t="shared" si="22"/>
        <v>-0.67319833486857728</v>
      </c>
      <c r="P271" s="239"/>
      <c r="Q271" s="411">
        <f t="shared" si="23"/>
        <v>-0.66485881746880748</v>
      </c>
      <c r="R271" s="411">
        <f t="shared" si="24"/>
        <v>-0.69274829754129708</v>
      </c>
      <c r="S271" s="84"/>
      <c r="T271" s="44"/>
      <c r="U271" s="412">
        <v>851</v>
      </c>
      <c r="V271" s="398" t="s">
        <v>486</v>
      </c>
      <c r="W271" s="399">
        <v>21467</v>
      </c>
      <c r="X271" s="417">
        <v>1293.0558985250445</v>
      </c>
      <c r="Y271" s="404">
        <v>394.80285688589873</v>
      </c>
      <c r="Z271" s="413">
        <v>1687.8587554109433</v>
      </c>
      <c r="AA271" s="419">
        <v>-13.203940932594215</v>
      </c>
      <c r="AB271" s="415">
        <v>502.29431517811014</v>
      </c>
      <c r="AC271" s="407">
        <v>2176.9491296564593</v>
      </c>
    </row>
    <row r="272" spans="1:29" ht="18.75">
      <c r="A272" s="397">
        <v>853</v>
      </c>
      <c r="B272" s="398" t="s">
        <v>354</v>
      </c>
      <c r="C272" s="399">
        <v>195137</v>
      </c>
      <c r="D272" s="400">
        <v>44.265136801324196</v>
      </c>
      <c r="E272" s="401">
        <v>121.96906276103455</v>
      </c>
      <c r="F272" s="416">
        <v>-87.248553580305114</v>
      </c>
      <c r="G272" s="403">
        <v>9.5446276205947616</v>
      </c>
      <c r="H272" s="404">
        <v>-13.762730799387096</v>
      </c>
      <c r="I272" s="405">
        <v>30.5024060019371</v>
      </c>
      <c r="J272" s="406">
        <v>215.67028805403382</v>
      </c>
      <c r="K272" s="399">
        <v>160.60912101398156</v>
      </c>
      <c r="L272" s="407">
        <v>407.2560662508904</v>
      </c>
      <c r="M272" s="408">
        <v>2</v>
      </c>
      <c r="N272" s="409">
        <f t="shared" si="21"/>
        <v>-1237.1947020940022</v>
      </c>
      <c r="O272" s="410">
        <f t="shared" si="22"/>
        <v>-0.7523452364215284</v>
      </c>
      <c r="P272" s="239"/>
      <c r="Q272" s="411">
        <f t="shared" si="23"/>
        <v>-0.96573235903733134</v>
      </c>
      <c r="R272" s="411">
        <f t="shared" si="24"/>
        <v>-0.68825985222876351</v>
      </c>
      <c r="S272" s="84"/>
      <c r="T272" s="44"/>
      <c r="U272" s="412">
        <v>853</v>
      </c>
      <c r="V272" s="398" t="s">
        <v>487</v>
      </c>
      <c r="W272" s="399">
        <v>194391</v>
      </c>
      <c r="X272" s="417">
        <v>905.16966351611597</v>
      </c>
      <c r="Y272" s="404">
        <v>-15.046937088387283</v>
      </c>
      <c r="Z272" s="413">
        <v>890.12272642772859</v>
      </c>
      <c r="AA272" s="418">
        <v>239.12612723840095</v>
      </c>
      <c r="AB272" s="415">
        <v>515.20191467876305</v>
      </c>
      <c r="AC272" s="407">
        <v>1644.4507683448926</v>
      </c>
    </row>
    <row r="273" spans="1:29" ht="18.75">
      <c r="A273" s="397">
        <v>854</v>
      </c>
      <c r="B273" s="398" t="s">
        <v>199</v>
      </c>
      <c r="C273" s="399">
        <v>3296</v>
      </c>
      <c r="D273" s="400">
        <v>572.63046116504859</v>
      </c>
      <c r="E273" s="401">
        <v>357.25758495145629</v>
      </c>
      <c r="F273" s="416">
        <v>156.42809466019418</v>
      </c>
      <c r="G273" s="403">
        <v>58.944781553398059</v>
      </c>
      <c r="H273" s="404">
        <v>394.95449029126212</v>
      </c>
      <c r="I273" s="405">
        <v>967.5849514563107</v>
      </c>
      <c r="J273" s="406">
        <v>-90.036711165048544</v>
      </c>
      <c r="K273" s="399">
        <v>205.61696768505001</v>
      </c>
      <c r="L273" s="407">
        <v>1085.8640776699028</v>
      </c>
      <c r="M273" s="408">
        <v>19</v>
      </c>
      <c r="N273" s="409">
        <f t="shared" si="21"/>
        <v>-4047.6418977816056</v>
      </c>
      <c r="O273" s="410">
        <f t="shared" si="22"/>
        <v>-0.78847515073275087</v>
      </c>
      <c r="P273" s="239"/>
      <c r="Q273" s="411">
        <f t="shared" si="23"/>
        <v>-0.78759448801445009</v>
      </c>
      <c r="R273" s="411">
        <f t="shared" si="24"/>
        <v>-0.69862558715198786</v>
      </c>
      <c r="S273" s="84"/>
      <c r="T273" s="44"/>
      <c r="U273" s="412">
        <v>854</v>
      </c>
      <c r="V273" s="398" t="s">
        <v>199</v>
      </c>
      <c r="W273" s="399">
        <v>3304</v>
      </c>
      <c r="X273" s="417">
        <v>3757.397318165371</v>
      </c>
      <c r="Y273" s="404">
        <v>797.96917120396336</v>
      </c>
      <c r="Z273" s="413">
        <v>4555.366489369334</v>
      </c>
      <c r="AA273" s="419">
        <v>-104.12469733656174</v>
      </c>
      <c r="AB273" s="415">
        <v>682.26418341873591</v>
      </c>
      <c r="AC273" s="407">
        <v>5133.5059754515087</v>
      </c>
    </row>
    <row r="274" spans="1:29" ht="18.75">
      <c r="A274" s="397">
        <v>857</v>
      </c>
      <c r="B274" s="398" t="s">
        <v>200</v>
      </c>
      <c r="C274" s="399">
        <v>2420</v>
      </c>
      <c r="D274" s="400">
        <v>-773.12024793388434</v>
      </c>
      <c r="E274" s="401">
        <v>-4.3979338842975206</v>
      </c>
      <c r="F274" s="416">
        <v>-458.60082644628102</v>
      </c>
      <c r="G274" s="403">
        <v>-310.12148760330581</v>
      </c>
      <c r="H274" s="404">
        <v>401.47975206611568</v>
      </c>
      <c r="I274" s="405">
        <v>-371.64049586776861</v>
      </c>
      <c r="J274" s="406">
        <v>94.182231404958671</v>
      </c>
      <c r="K274" s="399">
        <v>217.95531015459491</v>
      </c>
      <c r="L274" s="407">
        <v>-52.884297520661157</v>
      </c>
      <c r="M274" s="408">
        <v>11</v>
      </c>
      <c r="N274" s="409">
        <f t="shared" si="21"/>
        <v>-4633.2991483145015</v>
      </c>
      <c r="O274" s="410">
        <f t="shared" si="22"/>
        <v>-1.011545744052309</v>
      </c>
      <c r="P274" s="239"/>
      <c r="Q274" s="411">
        <f t="shared" si="23"/>
        <v>-1.0987313751854961</v>
      </c>
      <c r="R274" s="411">
        <f t="shared" si="24"/>
        <v>-0.70463715556600359</v>
      </c>
      <c r="S274" s="84"/>
      <c r="T274" s="44"/>
      <c r="U274" s="412">
        <v>857</v>
      </c>
      <c r="V274" s="398" t="s">
        <v>200</v>
      </c>
      <c r="W274" s="399">
        <v>2433</v>
      </c>
      <c r="X274" s="417">
        <v>2787.5384612792072</v>
      </c>
      <c r="Y274" s="404">
        <v>976.61953985804246</v>
      </c>
      <c r="Z274" s="413">
        <v>3764.1580011372498</v>
      </c>
      <c r="AA274" s="418">
        <v>78.332922318125767</v>
      </c>
      <c r="AB274" s="415">
        <v>737.92392733846566</v>
      </c>
      <c r="AC274" s="407">
        <v>4580.4148507938407</v>
      </c>
    </row>
    <row r="275" spans="1:29" ht="18.75">
      <c r="A275" s="397">
        <v>858</v>
      </c>
      <c r="B275" s="398" t="s">
        <v>355</v>
      </c>
      <c r="C275" s="399">
        <v>39718</v>
      </c>
      <c r="D275" s="400">
        <v>674.0103983080719</v>
      </c>
      <c r="E275" s="401">
        <v>519.12047434412614</v>
      </c>
      <c r="F275" s="416">
        <v>105.41794652298707</v>
      </c>
      <c r="G275" s="403">
        <v>49.47197744095876</v>
      </c>
      <c r="H275" s="404">
        <v>-17.710760864091849</v>
      </c>
      <c r="I275" s="405">
        <v>656.29963744398003</v>
      </c>
      <c r="J275" s="406">
        <v>-87.935218288937008</v>
      </c>
      <c r="K275" s="399">
        <v>116.55011550722701</v>
      </c>
      <c r="L275" s="407">
        <v>686.72853618006945</v>
      </c>
      <c r="M275" s="408">
        <v>1</v>
      </c>
      <c r="N275" s="409">
        <f t="shared" si="21"/>
        <v>-251.03474537194893</v>
      </c>
      <c r="O275" s="410">
        <f t="shared" si="22"/>
        <v>-0.26769521723699935</v>
      </c>
      <c r="P275" s="239"/>
      <c r="Q275" s="411">
        <f t="shared" si="23"/>
        <v>2.974911923379242E-2</v>
      </c>
      <c r="R275" s="411">
        <f t="shared" si="24"/>
        <v>-0.69512433974176768</v>
      </c>
      <c r="S275" s="84"/>
      <c r="T275" s="44"/>
      <c r="U275" s="412">
        <v>858</v>
      </c>
      <c r="V275" s="398" t="s">
        <v>488</v>
      </c>
      <c r="W275" s="399">
        <v>38783</v>
      </c>
      <c r="X275" s="417">
        <v>895.22742449044426</v>
      </c>
      <c r="Y275" s="404">
        <v>-257.88807145238161</v>
      </c>
      <c r="Z275" s="413">
        <v>637.33935303806265</v>
      </c>
      <c r="AA275" s="419">
        <v>-81.863445323982162</v>
      </c>
      <c r="AB275" s="415">
        <v>382.28737383793793</v>
      </c>
      <c r="AC275" s="407">
        <v>937.76328155201838</v>
      </c>
    </row>
    <row r="276" spans="1:29" ht="18.75">
      <c r="A276" s="397">
        <v>859</v>
      </c>
      <c r="B276" s="398" t="s">
        <v>201</v>
      </c>
      <c r="C276" s="399">
        <v>6593</v>
      </c>
      <c r="D276" s="400">
        <v>1114.0626421962688</v>
      </c>
      <c r="E276" s="401">
        <v>1549.7527680873654</v>
      </c>
      <c r="F276" s="416">
        <v>-192.62338844228728</v>
      </c>
      <c r="G276" s="403">
        <v>-243.06673744880933</v>
      </c>
      <c r="H276" s="404">
        <v>732.02457151524345</v>
      </c>
      <c r="I276" s="405">
        <v>1846.0872137115123</v>
      </c>
      <c r="J276" s="406">
        <v>-147.24465342029424</v>
      </c>
      <c r="K276" s="399">
        <v>146.8557997495366</v>
      </c>
      <c r="L276" s="407">
        <v>1848.7908387683908</v>
      </c>
      <c r="M276" s="408">
        <v>17</v>
      </c>
      <c r="N276" s="409">
        <f t="shared" si="21"/>
        <v>-1543.8256264772101</v>
      </c>
      <c r="O276" s="410">
        <f t="shared" si="22"/>
        <v>-0.45505456991450649</v>
      </c>
      <c r="P276" s="239"/>
      <c r="Q276" s="411">
        <f t="shared" si="23"/>
        <v>-0.39434005665215</v>
      </c>
      <c r="R276" s="411">
        <f t="shared" si="24"/>
        <v>-0.7051425731410097</v>
      </c>
      <c r="S276" s="84"/>
      <c r="T276" s="44"/>
      <c r="U276" s="412">
        <v>859</v>
      </c>
      <c r="V276" s="398" t="s">
        <v>201</v>
      </c>
      <c r="W276" s="399">
        <v>6603</v>
      </c>
      <c r="X276" s="417">
        <v>1944.31909693584</v>
      </c>
      <c r="Y276" s="404">
        <v>1103.7398575775919</v>
      </c>
      <c r="Z276" s="413">
        <v>3048.0589545134321</v>
      </c>
      <c r="AA276" s="418">
        <v>-153.49946993790701</v>
      </c>
      <c r="AB276" s="415">
        <v>498.05698067007631</v>
      </c>
      <c r="AC276" s="407">
        <v>3392.6164652456009</v>
      </c>
    </row>
    <row r="277" spans="1:29" ht="18.75">
      <c r="A277" s="397">
        <v>886</v>
      </c>
      <c r="B277" s="398" t="s">
        <v>356</v>
      </c>
      <c r="C277" s="399">
        <v>12669</v>
      </c>
      <c r="D277" s="400">
        <v>224.5154313679059</v>
      </c>
      <c r="E277" s="401">
        <v>280.25037493093379</v>
      </c>
      <c r="F277" s="416">
        <v>-11.133712210908516</v>
      </c>
      <c r="G277" s="403">
        <v>-44.601231352119349</v>
      </c>
      <c r="H277" s="404">
        <v>338.59539032283527</v>
      </c>
      <c r="I277" s="405">
        <v>563.1108216907412</v>
      </c>
      <c r="J277" s="406">
        <v>-12.93480148393717</v>
      </c>
      <c r="K277" s="399">
        <v>152.76129382814344</v>
      </c>
      <c r="L277" s="407">
        <v>704.31288973083906</v>
      </c>
      <c r="M277" s="408">
        <v>4</v>
      </c>
      <c r="N277" s="409">
        <f t="shared" si="21"/>
        <v>-1381.6334679144386</v>
      </c>
      <c r="O277" s="410">
        <f t="shared" si="22"/>
        <v>-0.66235330685785077</v>
      </c>
      <c r="P277" s="239"/>
      <c r="Q277" s="411">
        <f t="shared" si="23"/>
        <v>-0.65001501025956698</v>
      </c>
      <c r="R277" s="411">
        <f t="shared" si="24"/>
        <v>-0.69671945687402315</v>
      </c>
      <c r="S277" s="84"/>
      <c r="T277" s="44"/>
      <c r="U277" s="412">
        <v>886</v>
      </c>
      <c r="V277" s="398" t="s">
        <v>489</v>
      </c>
      <c r="W277" s="399">
        <v>12735</v>
      </c>
      <c r="X277" s="417">
        <v>1224.0034237828247</v>
      </c>
      <c r="Y277" s="404">
        <v>384.95364065691945</v>
      </c>
      <c r="Z277" s="413">
        <v>1608.9570644397443</v>
      </c>
      <c r="AA277" s="419">
        <v>-26.707027875932468</v>
      </c>
      <c r="AB277" s="415">
        <v>503.69632108146607</v>
      </c>
      <c r="AC277" s="407">
        <v>2085.9463576452777</v>
      </c>
    </row>
    <row r="278" spans="1:29" ht="18.75">
      <c r="A278" s="397">
        <v>887</v>
      </c>
      <c r="B278" s="398" t="s">
        <v>202</v>
      </c>
      <c r="C278" s="399">
        <v>4669</v>
      </c>
      <c r="D278" s="400">
        <v>-72.335617905333052</v>
      </c>
      <c r="E278" s="401">
        <v>57.835082458770614</v>
      </c>
      <c r="F278" s="416">
        <v>-88.462197472692225</v>
      </c>
      <c r="G278" s="403">
        <v>-41.708502891411435</v>
      </c>
      <c r="H278" s="404">
        <v>513.99421717712573</v>
      </c>
      <c r="I278" s="405">
        <v>441.6585992717927</v>
      </c>
      <c r="J278" s="406">
        <v>-65.055043906618124</v>
      </c>
      <c r="K278" s="399">
        <v>226.90034962868373</v>
      </c>
      <c r="L278" s="407">
        <v>597.03298350824582</v>
      </c>
      <c r="M278" s="408">
        <v>6</v>
      </c>
      <c r="N278" s="409">
        <f t="shared" si="21"/>
        <v>-2902.5847122136634</v>
      </c>
      <c r="O278" s="410">
        <f t="shared" si="22"/>
        <v>-0.82940051302229789</v>
      </c>
      <c r="P278" s="239"/>
      <c r="Q278" s="411">
        <f t="shared" si="23"/>
        <v>-0.84374772932664122</v>
      </c>
      <c r="R278" s="411">
        <f t="shared" si="24"/>
        <v>-0.69148908855207636</v>
      </c>
      <c r="S278" s="84"/>
      <c r="T278" s="44"/>
      <c r="U278" s="412">
        <v>887</v>
      </c>
      <c r="V278" s="398" t="s">
        <v>202</v>
      </c>
      <c r="W278" s="399">
        <v>4644</v>
      </c>
      <c r="X278" s="417">
        <v>1887.3711253049296</v>
      </c>
      <c r="Y278" s="404">
        <v>939.20283338696254</v>
      </c>
      <c r="Z278" s="413">
        <v>2826.5739586918921</v>
      </c>
      <c r="AA278" s="418">
        <v>-62.425710594315248</v>
      </c>
      <c r="AB278" s="415">
        <v>735.46944762433236</v>
      </c>
      <c r="AC278" s="407">
        <v>3499.6176957219091</v>
      </c>
    </row>
    <row r="279" spans="1:29" ht="18.75">
      <c r="A279" s="397">
        <v>889</v>
      </c>
      <c r="B279" s="398" t="s">
        <v>203</v>
      </c>
      <c r="C279" s="399">
        <v>2568</v>
      </c>
      <c r="D279" s="400">
        <v>1381.7538940809968</v>
      </c>
      <c r="E279" s="401">
        <v>790.73909657320871</v>
      </c>
      <c r="F279" s="416">
        <v>424.17640186915889</v>
      </c>
      <c r="G279" s="403">
        <v>166.83839563862929</v>
      </c>
      <c r="H279" s="404">
        <v>393.1865264797508</v>
      </c>
      <c r="I279" s="405">
        <v>1774.9404205607477</v>
      </c>
      <c r="J279" s="406">
        <v>133.78738317757009</v>
      </c>
      <c r="K279" s="399">
        <v>216.20144522336784</v>
      </c>
      <c r="L279" s="407">
        <v>2121.9306853582552</v>
      </c>
      <c r="M279" s="408">
        <v>17</v>
      </c>
      <c r="N279" s="409">
        <f t="shared" si="21"/>
        <v>-2702.1451255361412</v>
      </c>
      <c r="O279" s="410">
        <f t="shared" si="22"/>
        <v>-0.5601373675417336</v>
      </c>
      <c r="P279" s="239"/>
      <c r="Q279" s="411">
        <f t="shared" si="23"/>
        <v>-0.56235533758414036</v>
      </c>
      <c r="R279" s="411">
        <f t="shared" si="24"/>
        <v>-0.68511450166834653</v>
      </c>
      <c r="S279" s="84"/>
      <c r="T279" s="44"/>
      <c r="U279" s="412">
        <v>889</v>
      </c>
      <c r="V279" s="398" t="s">
        <v>203</v>
      </c>
      <c r="W279" s="399">
        <v>2619</v>
      </c>
      <c r="X279" s="417">
        <v>3104.9679237112173</v>
      </c>
      <c r="Y279" s="404">
        <v>950.69771782278212</v>
      </c>
      <c r="Z279" s="413">
        <v>4055.6656415339994</v>
      </c>
      <c r="AA279" s="419">
        <v>81.806796487208857</v>
      </c>
      <c r="AB279" s="415">
        <v>686.60337287318782</v>
      </c>
      <c r="AC279" s="407">
        <v>4824.0758108943965</v>
      </c>
    </row>
    <row r="280" spans="1:29" ht="18.75">
      <c r="A280" s="397">
        <v>890</v>
      </c>
      <c r="B280" s="398" t="s">
        <v>204</v>
      </c>
      <c r="C280" s="399">
        <v>1176</v>
      </c>
      <c r="D280" s="400">
        <v>2178.3392857142858</v>
      </c>
      <c r="E280" s="401">
        <v>1586.0612244897959</v>
      </c>
      <c r="F280" s="416">
        <v>101.50850340136054</v>
      </c>
      <c r="G280" s="403">
        <v>490.76955782312928</v>
      </c>
      <c r="H280" s="404">
        <v>419.38095238095241</v>
      </c>
      <c r="I280" s="405">
        <v>2597.7202380952381</v>
      </c>
      <c r="J280" s="406">
        <v>358.17857142857144</v>
      </c>
      <c r="K280" s="399">
        <v>199.44867270042744</v>
      </c>
      <c r="L280" s="407">
        <v>3158.2891156462583</v>
      </c>
      <c r="M280" s="408">
        <v>19</v>
      </c>
      <c r="N280" s="409">
        <f t="shared" si="21"/>
        <v>-3603.901840525582</v>
      </c>
      <c r="O280" s="410">
        <f t="shared" si="22"/>
        <v>-0.53294884215541216</v>
      </c>
      <c r="P280" s="239"/>
      <c r="Q280" s="411">
        <f t="shared" si="23"/>
        <v>-0.54237440807522508</v>
      </c>
      <c r="R280" s="411">
        <f t="shared" si="24"/>
        <v>-0.68365102957804524</v>
      </c>
      <c r="S280" s="84"/>
      <c r="T280" s="44"/>
      <c r="U280" s="412">
        <v>890</v>
      </c>
      <c r="V280" s="398" t="s">
        <v>204</v>
      </c>
      <c r="W280" s="399">
        <v>1219</v>
      </c>
      <c r="X280" s="417">
        <v>4996.8596094770264</v>
      </c>
      <c r="Y280" s="404">
        <v>679.65910786397001</v>
      </c>
      <c r="Z280" s="413">
        <v>5676.5187173409968</v>
      </c>
      <c r="AA280" s="418">
        <v>455.20180475799833</v>
      </c>
      <c r="AB280" s="415">
        <v>630.47043407284502</v>
      </c>
      <c r="AC280" s="407">
        <v>6762.1909561718403</v>
      </c>
    </row>
    <row r="281" spans="1:29" ht="18.75">
      <c r="A281" s="397">
        <v>892</v>
      </c>
      <c r="B281" s="398" t="s">
        <v>205</v>
      </c>
      <c r="C281" s="399">
        <v>3634</v>
      </c>
      <c r="D281" s="400">
        <v>1208.3882773802973</v>
      </c>
      <c r="E281" s="401">
        <v>1068.5946615299945</v>
      </c>
      <c r="F281" s="416">
        <v>103.88112272977435</v>
      </c>
      <c r="G281" s="403">
        <v>35.912493120528346</v>
      </c>
      <c r="H281" s="404">
        <v>561.94909190974136</v>
      </c>
      <c r="I281" s="405">
        <v>1770.3373692900386</v>
      </c>
      <c r="J281" s="406">
        <v>-164.03439735828289</v>
      </c>
      <c r="K281" s="399">
        <v>164.22351487831753</v>
      </c>
      <c r="L281" s="407">
        <v>1771.9873417721519</v>
      </c>
      <c r="M281" s="408">
        <v>13</v>
      </c>
      <c r="N281" s="409">
        <f t="shared" si="21"/>
        <v>-1198.8231103227781</v>
      </c>
      <c r="O281" s="410">
        <f t="shared" si="22"/>
        <v>-0.40353402872855876</v>
      </c>
      <c r="P281" s="239"/>
      <c r="Q281" s="411">
        <f t="shared" si="23"/>
        <v>-0.31741839791861237</v>
      </c>
      <c r="R281" s="411">
        <f t="shared" si="24"/>
        <v>-0.70028692476743071</v>
      </c>
      <c r="S281" s="84"/>
      <c r="T281" s="44"/>
      <c r="U281" s="412">
        <v>892</v>
      </c>
      <c r="V281" s="398" t="s">
        <v>205</v>
      </c>
      <c r="W281" s="399">
        <v>3646</v>
      </c>
      <c r="X281" s="417">
        <v>1619.767545342783</v>
      </c>
      <c r="Y281" s="404">
        <v>973.82326327522105</v>
      </c>
      <c r="Z281" s="413">
        <v>2593.5908086180038</v>
      </c>
      <c r="AA281" s="419">
        <v>-170.7161272627537</v>
      </c>
      <c r="AB281" s="415">
        <v>547.93577073967992</v>
      </c>
      <c r="AC281" s="407">
        <v>2970.81045209493</v>
      </c>
    </row>
    <row r="282" spans="1:29" ht="18.75">
      <c r="A282" s="397">
        <v>893</v>
      </c>
      <c r="B282" s="398" t="s">
        <v>357</v>
      </c>
      <c r="C282" s="399">
        <v>7497</v>
      </c>
      <c r="D282" s="400">
        <v>756.48899559823928</v>
      </c>
      <c r="E282" s="401">
        <v>866.92370281445915</v>
      </c>
      <c r="F282" s="416">
        <v>-84.416566626650663</v>
      </c>
      <c r="G282" s="403">
        <v>-26.01814058956916</v>
      </c>
      <c r="H282" s="404">
        <v>294.05055355475525</v>
      </c>
      <c r="I282" s="405">
        <v>1050.5395491529946</v>
      </c>
      <c r="J282" s="406">
        <v>-40.050153394691208</v>
      </c>
      <c r="K282" s="399">
        <v>202.88653936723179</v>
      </c>
      <c r="L282" s="407">
        <v>1207.5760971055088</v>
      </c>
      <c r="M282" s="408">
        <v>15</v>
      </c>
      <c r="N282" s="409">
        <f t="shared" si="21"/>
        <v>-2053.3047588637542</v>
      </c>
      <c r="O282" s="410">
        <f t="shared" si="22"/>
        <v>-0.62967794579340153</v>
      </c>
      <c r="P282" s="239"/>
      <c r="Q282" s="411">
        <f t="shared" si="23"/>
        <v>-0.60610197059377424</v>
      </c>
      <c r="R282" s="411">
        <f t="shared" si="24"/>
        <v>-0.69053613866395991</v>
      </c>
      <c r="S282" s="84"/>
      <c r="T282" s="44"/>
      <c r="U282" s="412">
        <v>893</v>
      </c>
      <c r="V282" s="398" t="s">
        <v>490</v>
      </c>
      <c r="W282" s="399">
        <v>7479</v>
      </c>
      <c r="X282" s="417">
        <v>1989.0949900088226</v>
      </c>
      <c r="Y282" s="404">
        <v>677.93929482019985</v>
      </c>
      <c r="Z282" s="413">
        <v>2667.0342848290225</v>
      </c>
      <c r="AA282" s="418">
        <v>-61.7599946516914</v>
      </c>
      <c r="AB282" s="415">
        <v>655.60656579193153</v>
      </c>
      <c r="AC282" s="407">
        <v>3260.8808559692629</v>
      </c>
    </row>
    <row r="283" spans="1:29" ht="18.75">
      <c r="A283" s="397">
        <v>895</v>
      </c>
      <c r="B283" s="398" t="s">
        <v>358</v>
      </c>
      <c r="C283" s="399">
        <v>15463</v>
      </c>
      <c r="D283" s="400">
        <v>304.62749789820862</v>
      </c>
      <c r="E283" s="401">
        <v>123.95886955959386</v>
      </c>
      <c r="F283" s="416">
        <v>70.3091896785876</v>
      </c>
      <c r="G283" s="403">
        <v>110.35943866002717</v>
      </c>
      <c r="H283" s="404">
        <v>95.086270452046818</v>
      </c>
      <c r="I283" s="405">
        <v>399.71376835025546</v>
      </c>
      <c r="J283" s="406">
        <v>-105.46924917545108</v>
      </c>
      <c r="K283" s="399">
        <v>168.98944029190693</v>
      </c>
      <c r="L283" s="407">
        <v>461.48548147190064</v>
      </c>
      <c r="M283" s="408">
        <v>2</v>
      </c>
      <c r="N283" s="409">
        <f t="shared" si="21"/>
        <v>-1746.1109162621333</v>
      </c>
      <c r="O283" s="410">
        <f t="shared" si="22"/>
        <v>-0.79095568286594964</v>
      </c>
      <c r="P283" s="239"/>
      <c r="Q283" s="411">
        <f t="shared" si="23"/>
        <v>-0.77427554601804427</v>
      </c>
      <c r="R283" s="411">
        <f t="shared" si="24"/>
        <v>-0.6901649468891069</v>
      </c>
      <c r="S283" s="84"/>
      <c r="T283" s="44"/>
      <c r="U283" s="412">
        <v>895</v>
      </c>
      <c r="V283" s="398" t="s">
        <v>491</v>
      </c>
      <c r="W283" s="399">
        <v>15378</v>
      </c>
      <c r="X283" s="417">
        <v>1537.3571736067122</v>
      </c>
      <c r="Y283" s="404">
        <v>233.44683676519128</v>
      </c>
      <c r="Z283" s="413">
        <v>1770.8040103719036</v>
      </c>
      <c r="AA283" s="419">
        <v>-108.62504877097152</v>
      </c>
      <c r="AB283" s="415">
        <v>545.41743613310234</v>
      </c>
      <c r="AC283" s="407">
        <v>2207.5963977340339</v>
      </c>
    </row>
    <row r="284" spans="1:29" ht="18.75">
      <c r="A284" s="397">
        <v>905</v>
      </c>
      <c r="B284" s="398" t="s">
        <v>359</v>
      </c>
      <c r="C284" s="399">
        <v>67615</v>
      </c>
      <c r="D284" s="400">
        <v>109.21407971603934</v>
      </c>
      <c r="E284" s="401">
        <v>318.57578939584414</v>
      </c>
      <c r="F284" s="416">
        <v>-147.63771352510537</v>
      </c>
      <c r="G284" s="403">
        <v>-61.7239961546994</v>
      </c>
      <c r="H284" s="404">
        <v>38.55940249944539</v>
      </c>
      <c r="I284" s="405">
        <v>147.77348221548473</v>
      </c>
      <c r="J284" s="406">
        <v>419.17283147230643</v>
      </c>
      <c r="K284" s="399">
        <v>154.79696655466537</v>
      </c>
      <c r="L284" s="407">
        <v>721.96179841751086</v>
      </c>
      <c r="M284" s="408">
        <v>15</v>
      </c>
      <c r="N284" s="409">
        <f t="shared" si="21"/>
        <v>-1352.7862290283413</v>
      </c>
      <c r="O284" s="410">
        <f t="shared" si="22"/>
        <v>-0.65202434759931205</v>
      </c>
      <c r="P284" s="239"/>
      <c r="Q284" s="411">
        <f t="shared" si="23"/>
        <v>-0.87313895358760796</v>
      </c>
      <c r="R284" s="411">
        <f t="shared" si="24"/>
        <v>-0.68903472100476759</v>
      </c>
      <c r="S284" s="84"/>
      <c r="T284" s="44"/>
      <c r="U284" s="412">
        <v>905</v>
      </c>
      <c r="V284" s="398" t="s">
        <v>492</v>
      </c>
      <c r="W284" s="399">
        <v>67551</v>
      </c>
      <c r="X284" s="417">
        <v>1092.3145449358869</v>
      </c>
      <c r="Y284" s="404">
        <v>72.530664799431207</v>
      </c>
      <c r="Z284" s="413">
        <v>1164.8452097353181</v>
      </c>
      <c r="AA284" s="418">
        <v>412.10780003256798</v>
      </c>
      <c r="AB284" s="415">
        <v>497.79501767796609</v>
      </c>
      <c r="AC284" s="407">
        <v>2074.7480274458521</v>
      </c>
    </row>
    <row r="285" spans="1:29" ht="18.75">
      <c r="A285" s="397">
        <v>908</v>
      </c>
      <c r="B285" s="398" t="s">
        <v>206</v>
      </c>
      <c r="C285" s="399">
        <v>20695</v>
      </c>
      <c r="D285" s="400">
        <v>211.61048562454698</v>
      </c>
      <c r="E285" s="401">
        <v>208.46107755496496</v>
      </c>
      <c r="F285" s="416">
        <v>-9.4791978738825797</v>
      </c>
      <c r="G285" s="403">
        <v>12.628605943464605</v>
      </c>
      <c r="H285" s="404">
        <v>212.39714906982363</v>
      </c>
      <c r="I285" s="405">
        <v>424.00763469437061</v>
      </c>
      <c r="J285" s="406">
        <v>45.097318192800195</v>
      </c>
      <c r="K285" s="399">
        <v>141.29947138445584</v>
      </c>
      <c r="L285" s="407">
        <v>612.28407827977776</v>
      </c>
      <c r="M285" s="408">
        <v>6</v>
      </c>
      <c r="N285" s="409">
        <f t="shared" si="21"/>
        <v>-1630.8656781111279</v>
      </c>
      <c r="O285" s="410">
        <f t="shared" si="22"/>
        <v>-0.7270427101287672</v>
      </c>
      <c r="P285" s="239"/>
      <c r="Q285" s="411">
        <f t="shared" si="23"/>
        <v>-0.7569334709956036</v>
      </c>
      <c r="R285" s="411">
        <f t="shared" si="24"/>
        <v>-0.69078104247000105</v>
      </c>
      <c r="S285" s="84"/>
      <c r="T285" s="44"/>
      <c r="U285" s="412">
        <v>908</v>
      </c>
      <c r="V285" s="398" t="s">
        <v>206</v>
      </c>
      <c r="W285" s="399">
        <v>20765</v>
      </c>
      <c r="X285" s="417">
        <v>1541.5476186294702</v>
      </c>
      <c r="Y285" s="404">
        <v>202.8621790959148</v>
      </c>
      <c r="Z285" s="413">
        <v>1744.409797725385</v>
      </c>
      <c r="AA285" s="419">
        <v>41.783915241993739</v>
      </c>
      <c r="AB285" s="415">
        <v>456.95604342352664</v>
      </c>
      <c r="AC285" s="407">
        <v>2243.1497563909056</v>
      </c>
    </row>
    <row r="286" spans="1:29" ht="18.75">
      <c r="A286" s="397">
        <v>915</v>
      </c>
      <c r="B286" s="398" t="s">
        <v>207</v>
      </c>
      <c r="C286" s="399">
        <v>19973</v>
      </c>
      <c r="D286" s="400">
        <v>-6.4136584388925055E-2</v>
      </c>
      <c r="E286" s="401">
        <v>-90.538627146647968</v>
      </c>
      <c r="F286" s="416">
        <v>38.73399088769839</v>
      </c>
      <c r="G286" s="403">
        <v>51.74049967456066</v>
      </c>
      <c r="H286" s="404">
        <v>323.08125970059581</v>
      </c>
      <c r="I286" s="405">
        <v>323.0171231162069</v>
      </c>
      <c r="J286" s="406">
        <v>-116.5960046062184</v>
      </c>
      <c r="K286" s="399">
        <v>166.37607367425321</v>
      </c>
      <c r="L286" s="407">
        <v>375.20712962499374</v>
      </c>
      <c r="M286" s="408">
        <v>11</v>
      </c>
      <c r="N286" s="409">
        <f t="shared" si="21"/>
        <v>-2544.2357858647274</v>
      </c>
      <c r="O286" s="410">
        <f t="shared" si="22"/>
        <v>-0.87147988829161449</v>
      </c>
      <c r="P286" s="239"/>
      <c r="Q286" s="411">
        <f t="shared" si="23"/>
        <v>-0.87078345009973668</v>
      </c>
      <c r="R286" s="411">
        <f t="shared" si="24"/>
        <v>-0.68957863485753912</v>
      </c>
      <c r="S286" s="84"/>
      <c r="T286" s="44"/>
      <c r="U286" s="412">
        <v>915</v>
      </c>
      <c r="V286" s="398" t="s">
        <v>207</v>
      </c>
      <c r="W286" s="399">
        <v>20278</v>
      </c>
      <c r="X286" s="417">
        <v>2099.0460668283818</v>
      </c>
      <c r="Y286" s="404">
        <v>400.76625106379129</v>
      </c>
      <c r="Z286" s="413">
        <v>2499.8123178921733</v>
      </c>
      <c r="AA286" s="418">
        <v>-116.3379031462669</v>
      </c>
      <c r="AB286" s="415">
        <v>535.9685007438153</v>
      </c>
      <c r="AC286" s="407">
        <v>2919.4429154897211</v>
      </c>
    </row>
    <row r="287" spans="1:29" ht="18.75">
      <c r="A287" s="397">
        <v>918</v>
      </c>
      <c r="B287" s="398" t="s">
        <v>360</v>
      </c>
      <c r="C287" s="399">
        <v>2271</v>
      </c>
      <c r="D287" s="400">
        <v>139.94539850286216</v>
      </c>
      <c r="E287" s="401">
        <v>175.33949801849406</v>
      </c>
      <c r="F287" s="416">
        <v>-26.546455306032584</v>
      </c>
      <c r="G287" s="403">
        <v>-8.8476442095992951</v>
      </c>
      <c r="H287" s="404">
        <v>324.97842360193749</v>
      </c>
      <c r="I287" s="405">
        <v>464.92382210479963</v>
      </c>
      <c r="J287" s="406">
        <v>-248.05151915455747</v>
      </c>
      <c r="K287" s="399">
        <v>229.250386072872</v>
      </c>
      <c r="L287" s="407">
        <v>437.90268604139146</v>
      </c>
      <c r="M287" s="408">
        <v>2</v>
      </c>
      <c r="N287" s="409">
        <f t="shared" si="21"/>
        <v>-2382.720289328432</v>
      </c>
      <c r="O287" s="410">
        <f t="shared" si="22"/>
        <v>-0.84474965641802013</v>
      </c>
      <c r="P287" s="239"/>
      <c r="Q287" s="411">
        <f t="shared" si="23"/>
        <v>-0.79829652048355282</v>
      </c>
      <c r="R287" s="411">
        <f t="shared" si="24"/>
        <v>-0.68720243886298982</v>
      </c>
      <c r="S287" s="84"/>
      <c r="T287" s="44"/>
      <c r="U287" s="412">
        <v>918</v>
      </c>
      <c r="V287" s="398" t="s">
        <v>493</v>
      </c>
      <c r="W287" s="399">
        <v>2292</v>
      </c>
      <c r="X287" s="417">
        <v>1706.8212475449454</v>
      </c>
      <c r="Y287" s="404">
        <v>598.165375488937</v>
      </c>
      <c r="Z287" s="413">
        <v>2304.9866230338826</v>
      </c>
      <c r="AA287" s="419">
        <v>-217.26701570680629</v>
      </c>
      <c r="AB287" s="415">
        <v>732.9033680427475</v>
      </c>
      <c r="AC287" s="407">
        <v>2820.6229753698235</v>
      </c>
    </row>
    <row r="288" spans="1:29" ht="18.75">
      <c r="A288" s="397">
        <v>921</v>
      </c>
      <c r="B288" s="398" t="s">
        <v>208</v>
      </c>
      <c r="C288" s="399">
        <v>1941</v>
      </c>
      <c r="D288" s="400">
        <v>548.83256053580624</v>
      </c>
      <c r="E288" s="401">
        <v>103.25038639876352</v>
      </c>
      <c r="F288" s="416">
        <v>386.41628026790312</v>
      </c>
      <c r="G288" s="403">
        <v>59.165893869139616</v>
      </c>
      <c r="H288" s="404">
        <v>497.07006697578566</v>
      </c>
      <c r="I288" s="405">
        <v>1045.9026275115921</v>
      </c>
      <c r="J288" s="406">
        <v>86.82843894899537</v>
      </c>
      <c r="K288" s="399">
        <v>251.97843179058191</v>
      </c>
      <c r="L288" s="407">
        <v>1379.7083977331272</v>
      </c>
      <c r="M288" s="408">
        <v>11</v>
      </c>
      <c r="N288" s="409">
        <f t="shared" si="21"/>
        <v>-4333.1158683378908</v>
      </c>
      <c r="O288" s="410">
        <f t="shared" si="22"/>
        <v>-0.75848926319555454</v>
      </c>
      <c r="P288" s="239"/>
      <c r="Q288" s="411">
        <f t="shared" si="23"/>
        <v>-0.78337849712663987</v>
      </c>
      <c r="R288" s="411">
        <f t="shared" si="24"/>
        <v>-0.68881124145954575</v>
      </c>
      <c r="S288" s="84"/>
      <c r="T288" s="44"/>
      <c r="U288" s="412">
        <v>921</v>
      </c>
      <c r="V288" s="398" t="s">
        <v>208</v>
      </c>
      <c r="W288" s="399">
        <v>1972</v>
      </c>
      <c r="X288" s="417">
        <v>3768.7880908520597</v>
      </c>
      <c r="Y288" s="404">
        <v>1059.4612456094317</v>
      </c>
      <c r="Z288" s="413">
        <v>4828.2493364614911</v>
      </c>
      <c r="AA288" s="418">
        <v>74.846348884381342</v>
      </c>
      <c r="AB288" s="415">
        <v>809.72858072514532</v>
      </c>
      <c r="AC288" s="407">
        <v>5712.8242660710175</v>
      </c>
    </row>
    <row r="289" spans="1:29" ht="18.75">
      <c r="A289" s="397">
        <v>922</v>
      </c>
      <c r="B289" s="398" t="s">
        <v>209</v>
      </c>
      <c r="C289" s="399">
        <v>4444</v>
      </c>
      <c r="D289" s="400">
        <v>432.06435643564356</v>
      </c>
      <c r="E289" s="401">
        <v>579.24482448244828</v>
      </c>
      <c r="F289" s="416">
        <v>-71.52295229522953</v>
      </c>
      <c r="G289" s="403">
        <v>-75.657515751575161</v>
      </c>
      <c r="H289" s="404">
        <v>307.78982898289831</v>
      </c>
      <c r="I289" s="405">
        <v>739.85418541854187</v>
      </c>
      <c r="J289" s="406">
        <v>-238.95004500450045</v>
      </c>
      <c r="K289" s="399">
        <v>162.82741504649431</v>
      </c>
      <c r="L289" s="407">
        <v>666.78420342034201</v>
      </c>
      <c r="M289" s="408">
        <v>6</v>
      </c>
      <c r="N289" s="409">
        <f t="shared" si="21"/>
        <v>-1150.7757150343498</v>
      </c>
      <c r="O289" s="410">
        <f t="shared" si="22"/>
        <v>-0.63314320664198576</v>
      </c>
      <c r="P289" s="239"/>
      <c r="Q289" s="411">
        <f t="shared" si="23"/>
        <v>-0.50494082555698916</v>
      </c>
      <c r="R289" s="411">
        <f t="shared" si="24"/>
        <v>-0.70601349085914156</v>
      </c>
      <c r="S289" s="84"/>
      <c r="T289" s="44"/>
      <c r="U289" s="412">
        <v>922</v>
      </c>
      <c r="V289" s="398" t="s">
        <v>209</v>
      </c>
      <c r="W289" s="399">
        <v>4367</v>
      </c>
      <c r="X289" s="417">
        <v>1084.3157056712259</v>
      </c>
      <c r="Y289" s="404">
        <v>410.16055820359031</v>
      </c>
      <c r="Z289" s="413">
        <v>1494.4762638748164</v>
      </c>
      <c r="AA289" s="419">
        <v>-230.77650561025877</v>
      </c>
      <c r="AB289" s="415">
        <v>553.86016019013448</v>
      </c>
      <c r="AC289" s="407">
        <v>1817.5599184546918</v>
      </c>
    </row>
    <row r="290" spans="1:29" ht="18.75">
      <c r="A290" s="397">
        <v>924</v>
      </c>
      <c r="B290" s="398" t="s">
        <v>361</v>
      </c>
      <c r="C290" s="399">
        <v>3004</v>
      </c>
      <c r="D290" s="400">
        <v>252.22403462050599</v>
      </c>
      <c r="E290" s="401">
        <v>391.74866844207725</v>
      </c>
      <c r="F290" s="416">
        <v>-37.365845539280961</v>
      </c>
      <c r="G290" s="403">
        <v>-102.15878828229027</v>
      </c>
      <c r="H290" s="404">
        <v>539.36384820239675</v>
      </c>
      <c r="I290" s="405">
        <v>791.58788282290277</v>
      </c>
      <c r="J290" s="406">
        <v>61.903794940079891</v>
      </c>
      <c r="K290" s="399">
        <v>240.9826904234742</v>
      </c>
      <c r="L290" s="407">
        <v>1084.7000665778962</v>
      </c>
      <c r="M290" s="408">
        <v>16</v>
      </c>
      <c r="N290" s="409">
        <f t="shared" si="21"/>
        <v>-2912.8842491692903</v>
      </c>
      <c r="O290" s="410">
        <f t="shared" si="22"/>
        <v>-0.72866111608826556</v>
      </c>
      <c r="P290" s="239"/>
      <c r="Q290" s="411">
        <f t="shared" si="23"/>
        <v>-0.75082327850943242</v>
      </c>
      <c r="R290" s="411">
        <f t="shared" si="24"/>
        <v>-0.6815236015352899</v>
      </c>
      <c r="S290" s="84"/>
      <c r="T290" s="44"/>
      <c r="U290" s="412">
        <v>924</v>
      </c>
      <c r="V290" s="398" t="s">
        <v>494</v>
      </c>
      <c r="W290" s="399">
        <v>3065</v>
      </c>
      <c r="X290" s="417">
        <v>2206.2818639444931</v>
      </c>
      <c r="Y290" s="404">
        <v>970.53127529117887</v>
      </c>
      <c r="Z290" s="413">
        <v>3176.8131392356718</v>
      </c>
      <c r="AA290" s="418">
        <v>64.097553017944534</v>
      </c>
      <c r="AB290" s="415">
        <v>756.67362349356995</v>
      </c>
      <c r="AC290" s="407">
        <v>3997.5843157471868</v>
      </c>
    </row>
    <row r="291" spans="1:29" ht="18.75">
      <c r="A291" s="397">
        <v>925</v>
      </c>
      <c r="B291" s="398" t="s">
        <v>210</v>
      </c>
      <c r="C291" s="399">
        <v>3490</v>
      </c>
      <c r="D291" s="400">
        <v>970.94441260744986</v>
      </c>
      <c r="E291" s="401">
        <v>375.44412607449857</v>
      </c>
      <c r="F291" s="416">
        <v>337.83724928366763</v>
      </c>
      <c r="G291" s="403">
        <v>257.66303724928366</v>
      </c>
      <c r="H291" s="404">
        <v>-38.854441260744984</v>
      </c>
      <c r="I291" s="405">
        <v>932.08968481375359</v>
      </c>
      <c r="J291" s="406">
        <v>34.415759312320915</v>
      </c>
      <c r="K291" s="399">
        <v>234.25119284564349</v>
      </c>
      <c r="L291" s="407">
        <v>1185.7269340974212</v>
      </c>
      <c r="M291" s="408">
        <v>11</v>
      </c>
      <c r="N291" s="409">
        <f t="shared" si="21"/>
        <v>-2047.3030933151781</v>
      </c>
      <c r="O291" s="410">
        <f t="shared" si="22"/>
        <v>-0.63324592594447349</v>
      </c>
      <c r="P291" s="239"/>
      <c r="Q291" s="411">
        <f t="shared" si="23"/>
        <v>-0.62508747662497199</v>
      </c>
      <c r="R291" s="411">
        <f t="shared" si="24"/>
        <v>-0.67940196840061218</v>
      </c>
      <c r="S291" s="84"/>
      <c r="T291" s="44"/>
      <c r="U291" s="412">
        <v>925</v>
      </c>
      <c r="V291" s="398" t="s">
        <v>210</v>
      </c>
      <c r="W291" s="399">
        <v>3522</v>
      </c>
      <c r="X291" s="417">
        <v>2268.350402157595</v>
      </c>
      <c r="Y291" s="404">
        <v>217.80203794475085</v>
      </c>
      <c r="Z291" s="413">
        <v>2486.1524401023457</v>
      </c>
      <c r="AA291" s="419">
        <v>16.208120386144238</v>
      </c>
      <c r="AB291" s="415">
        <v>730.66946692410943</v>
      </c>
      <c r="AC291" s="407">
        <v>3233.0300274125993</v>
      </c>
    </row>
    <row r="292" spans="1:29" ht="18.75">
      <c r="A292" s="397">
        <v>927</v>
      </c>
      <c r="B292" s="398" t="s">
        <v>362</v>
      </c>
      <c r="C292" s="399">
        <v>29239</v>
      </c>
      <c r="D292" s="400">
        <v>529.27801908410004</v>
      </c>
      <c r="E292" s="401">
        <v>499.06888060467185</v>
      </c>
      <c r="F292" s="416">
        <v>-0.19005437942474093</v>
      </c>
      <c r="G292" s="403">
        <v>30.399192858852903</v>
      </c>
      <c r="H292" s="404">
        <v>126.38783816135982</v>
      </c>
      <c r="I292" s="405">
        <v>655.66589144635589</v>
      </c>
      <c r="J292" s="406">
        <v>-112.79811211053729</v>
      </c>
      <c r="K292" s="399">
        <v>143.23339873266198</v>
      </c>
      <c r="L292" s="407">
        <v>691.48041998700364</v>
      </c>
      <c r="M292" s="408">
        <v>1</v>
      </c>
      <c r="N292" s="409">
        <f t="shared" si="21"/>
        <v>-544.81494473115458</v>
      </c>
      <c r="O292" s="410">
        <f t="shared" si="22"/>
        <v>-0.44068348088917864</v>
      </c>
      <c r="P292" s="239"/>
      <c r="Q292" s="411">
        <f t="shared" si="23"/>
        <v>-0.25584572714228193</v>
      </c>
      <c r="R292" s="411">
        <f t="shared" si="24"/>
        <v>-0.69310774420401966</v>
      </c>
      <c r="S292" s="84"/>
      <c r="T292" s="44"/>
      <c r="U292" s="412">
        <v>927</v>
      </c>
      <c r="V292" s="398" t="s">
        <v>495</v>
      </c>
      <c r="W292" s="399">
        <v>29160</v>
      </c>
      <c r="X292" s="417">
        <v>916.52747823376421</v>
      </c>
      <c r="Y292" s="404">
        <v>-35.438817775694233</v>
      </c>
      <c r="Z292" s="413">
        <v>881.08866045806997</v>
      </c>
      <c r="AA292" s="418">
        <v>-111.51539780521261</v>
      </c>
      <c r="AB292" s="415">
        <v>466.72210206530104</v>
      </c>
      <c r="AC292" s="407">
        <v>1236.2953647181582</v>
      </c>
    </row>
    <row r="293" spans="1:29" ht="18.75">
      <c r="A293" s="397">
        <v>931</v>
      </c>
      <c r="B293" s="398" t="s">
        <v>211</v>
      </c>
      <c r="C293" s="399">
        <v>6070</v>
      </c>
      <c r="D293" s="400">
        <v>1102.3571663920923</v>
      </c>
      <c r="E293" s="401">
        <v>130.16836902800659</v>
      </c>
      <c r="F293" s="416">
        <v>574.2220757825371</v>
      </c>
      <c r="G293" s="403">
        <v>397.9667215815486</v>
      </c>
      <c r="H293" s="404">
        <v>304.49884678747941</v>
      </c>
      <c r="I293" s="405">
        <v>1406.8560131795716</v>
      </c>
      <c r="J293" s="406">
        <v>5.1357495881383857</v>
      </c>
      <c r="K293" s="399">
        <v>216.31185596404325</v>
      </c>
      <c r="L293" s="407">
        <v>1629.3800658978582</v>
      </c>
      <c r="M293" s="408">
        <v>13</v>
      </c>
      <c r="N293" s="409">
        <f t="shared" si="21"/>
        <v>-2919.4494042802253</v>
      </c>
      <c r="O293" s="410">
        <f t="shared" si="22"/>
        <v>-0.64180234133198466</v>
      </c>
      <c r="P293" s="239"/>
      <c r="Q293" s="411">
        <f t="shared" si="23"/>
        <v>-0.63311013901449498</v>
      </c>
      <c r="R293" s="411">
        <f t="shared" si="24"/>
        <v>-0.69535433883519526</v>
      </c>
      <c r="S293" s="84"/>
      <c r="T293" s="44"/>
      <c r="U293" s="412">
        <v>931</v>
      </c>
      <c r="V293" s="398" t="s">
        <v>211</v>
      </c>
      <c r="W293" s="399">
        <v>6097</v>
      </c>
      <c r="X293" s="417">
        <v>3021.9626726652191</v>
      </c>
      <c r="Y293" s="404">
        <v>812.58323002232726</v>
      </c>
      <c r="Z293" s="413">
        <v>3834.545902687546</v>
      </c>
      <c r="AA293" s="419">
        <v>4.2394620305068065</v>
      </c>
      <c r="AB293" s="415">
        <v>710.04410546003032</v>
      </c>
      <c r="AC293" s="407">
        <v>4548.8294701780833</v>
      </c>
    </row>
    <row r="294" spans="1:29" ht="18.75">
      <c r="A294" s="397">
        <v>934</v>
      </c>
      <c r="B294" s="398" t="s">
        <v>363</v>
      </c>
      <c r="C294" s="399">
        <v>2756</v>
      </c>
      <c r="D294" s="400">
        <v>267.25979680696662</v>
      </c>
      <c r="E294" s="401">
        <v>130.01306240928884</v>
      </c>
      <c r="F294" s="416">
        <v>122.02830188679245</v>
      </c>
      <c r="G294" s="403">
        <v>15.218432510885341</v>
      </c>
      <c r="H294" s="404">
        <v>453.58817126269957</v>
      </c>
      <c r="I294" s="405">
        <v>720.84796806966619</v>
      </c>
      <c r="J294" s="406">
        <v>-281.78955007256894</v>
      </c>
      <c r="K294" s="399">
        <v>205.211788898066</v>
      </c>
      <c r="L294" s="407">
        <v>638.00072568940493</v>
      </c>
      <c r="M294" s="408">
        <v>14</v>
      </c>
      <c r="N294" s="409">
        <f t="shared" si="21"/>
        <v>-2637.0268984481522</v>
      </c>
      <c r="O294" s="410">
        <f t="shared" si="22"/>
        <v>-0.8051922612843867</v>
      </c>
      <c r="P294" s="239"/>
      <c r="Q294" s="411">
        <f t="shared" si="23"/>
        <v>-0.75095893745654707</v>
      </c>
      <c r="R294" s="411">
        <f t="shared" si="24"/>
        <v>-0.68535877511631482</v>
      </c>
      <c r="S294" s="84"/>
      <c r="T294" s="44"/>
      <c r="U294" s="412">
        <v>934</v>
      </c>
      <c r="V294" s="398" t="s">
        <v>496</v>
      </c>
      <c r="W294" s="399">
        <v>2784</v>
      </c>
      <c r="X294" s="417">
        <v>2120.6142748470102</v>
      </c>
      <c r="Y294" s="404">
        <v>773.88015393375292</v>
      </c>
      <c r="Z294" s="413">
        <v>2894.494428780763</v>
      </c>
      <c r="AA294" s="418">
        <v>-271.67564655172413</v>
      </c>
      <c r="AB294" s="415">
        <v>652.20884190851837</v>
      </c>
      <c r="AC294" s="407">
        <v>3275.0276241375573</v>
      </c>
    </row>
    <row r="295" spans="1:29" ht="18.75">
      <c r="A295" s="397">
        <v>935</v>
      </c>
      <c r="B295" s="398" t="s">
        <v>364</v>
      </c>
      <c r="C295" s="399">
        <v>3040</v>
      </c>
      <c r="D295" s="400">
        <v>230.19967105263157</v>
      </c>
      <c r="E295" s="401">
        <v>90.992434210526312</v>
      </c>
      <c r="F295" s="416">
        <v>55.463157894736845</v>
      </c>
      <c r="G295" s="403">
        <v>83.744078947368422</v>
      </c>
      <c r="H295" s="404">
        <v>294.96907894736842</v>
      </c>
      <c r="I295" s="405">
        <v>525.16875000000005</v>
      </c>
      <c r="J295" s="406">
        <v>20.479605263157893</v>
      </c>
      <c r="K295" s="399">
        <v>208.0933710085493</v>
      </c>
      <c r="L295" s="407">
        <v>751.66546052631577</v>
      </c>
      <c r="M295" s="408">
        <v>8</v>
      </c>
      <c r="N295" s="409">
        <f t="shared" si="21"/>
        <v>-2600.5428680177261</v>
      </c>
      <c r="O295" s="410">
        <f t="shared" si="22"/>
        <v>-0.77577006353516664</v>
      </c>
      <c r="P295" s="239"/>
      <c r="Q295" s="411">
        <f t="shared" si="23"/>
        <v>-0.80359688770993654</v>
      </c>
      <c r="R295" s="411">
        <f t="shared" si="24"/>
        <v>-0.68967322109000695</v>
      </c>
      <c r="S295" s="84"/>
      <c r="T295" s="44"/>
      <c r="U295" s="412">
        <v>935</v>
      </c>
      <c r="V295" s="398" t="s">
        <v>497</v>
      </c>
      <c r="W295" s="399">
        <v>3087</v>
      </c>
      <c r="X295" s="417">
        <v>1953.2869842081534</v>
      </c>
      <c r="Y295" s="404">
        <v>720.64594830255885</v>
      </c>
      <c r="Z295" s="413">
        <v>2673.9329325107124</v>
      </c>
      <c r="AA295" s="419">
        <v>7.7133138969873665</v>
      </c>
      <c r="AB295" s="415">
        <v>670.56208213634238</v>
      </c>
      <c r="AC295" s="407">
        <v>3352.2083285440417</v>
      </c>
    </row>
    <row r="296" spans="1:29" ht="18.75">
      <c r="A296" s="397">
        <v>936</v>
      </c>
      <c r="B296" s="398" t="s">
        <v>365</v>
      </c>
      <c r="C296" s="399">
        <v>6465</v>
      </c>
      <c r="D296" s="400">
        <v>612.83619489559169</v>
      </c>
      <c r="E296" s="401">
        <v>106.89156999226604</v>
      </c>
      <c r="F296" s="416">
        <v>333.14911059551429</v>
      </c>
      <c r="G296" s="403">
        <v>172.79551430781129</v>
      </c>
      <c r="H296" s="404">
        <v>256.97432327919569</v>
      </c>
      <c r="I296" s="405">
        <v>869.81051817478726</v>
      </c>
      <c r="J296" s="406">
        <v>110.56999226604795</v>
      </c>
      <c r="K296" s="399">
        <v>220.20504617921583</v>
      </c>
      <c r="L296" s="407">
        <v>1194.3161639597834</v>
      </c>
      <c r="M296" s="408">
        <v>6</v>
      </c>
      <c r="N296" s="409">
        <f t="shared" si="21"/>
        <v>-3080.1990018702222</v>
      </c>
      <c r="O296" s="410">
        <f t="shared" si="22"/>
        <v>-0.7205961102894165</v>
      </c>
      <c r="P296" s="239"/>
      <c r="Q296" s="411">
        <f t="shared" si="23"/>
        <v>-0.7500443455361212</v>
      </c>
      <c r="R296" s="411">
        <f t="shared" si="24"/>
        <v>-0.68708587360394691</v>
      </c>
      <c r="S296" s="84"/>
      <c r="T296" s="44"/>
      <c r="U296" s="412">
        <v>936</v>
      </c>
      <c r="V296" s="398" t="s">
        <v>498</v>
      </c>
      <c r="W296" s="399">
        <v>6510</v>
      </c>
      <c r="X296" s="417">
        <v>2800.7538719631257</v>
      </c>
      <c r="Y296" s="404">
        <v>679.10546564783488</v>
      </c>
      <c r="Z296" s="413">
        <v>3479.8593376109607</v>
      </c>
      <c r="AA296" s="418">
        <v>90.932258064516134</v>
      </c>
      <c r="AB296" s="415">
        <v>703.72357015452849</v>
      </c>
      <c r="AC296" s="407">
        <v>4274.5151658300056</v>
      </c>
    </row>
    <row r="297" spans="1:29" ht="18.75">
      <c r="A297" s="397">
        <v>946</v>
      </c>
      <c r="B297" s="398" t="s">
        <v>366</v>
      </c>
      <c r="C297" s="399">
        <v>6376</v>
      </c>
      <c r="D297" s="400">
        <v>781.20153701380173</v>
      </c>
      <c r="E297" s="401">
        <v>768.73164993726471</v>
      </c>
      <c r="F297" s="416">
        <v>-20.250941028858218</v>
      </c>
      <c r="G297" s="403">
        <v>32.720828105395235</v>
      </c>
      <c r="H297" s="404">
        <v>317.60633626097865</v>
      </c>
      <c r="I297" s="405">
        <v>1098.8080301129235</v>
      </c>
      <c r="J297" s="406">
        <v>92.697145545796744</v>
      </c>
      <c r="K297" s="399">
        <v>216.47092137910403</v>
      </c>
      <c r="L297" s="407">
        <v>1399.7553324968633</v>
      </c>
      <c r="M297" s="408">
        <v>15</v>
      </c>
      <c r="N297" s="409">
        <f t="shared" si="21"/>
        <v>-2150.7804149859212</v>
      </c>
      <c r="O297" s="410">
        <f t="shared" si="22"/>
        <v>-0.6057622195497554</v>
      </c>
      <c r="P297" s="239"/>
      <c r="Q297" s="411">
        <f t="shared" si="23"/>
        <v>-0.6000861682143499</v>
      </c>
      <c r="R297" s="411">
        <f t="shared" si="24"/>
        <v>-0.687806345538855</v>
      </c>
      <c r="S297" s="84"/>
      <c r="T297" s="44"/>
      <c r="U297" s="412">
        <v>946</v>
      </c>
      <c r="V297" s="398" t="s">
        <v>499</v>
      </c>
      <c r="W297" s="399">
        <v>6388</v>
      </c>
      <c r="X297" s="417">
        <v>2086.913731111264</v>
      </c>
      <c r="Y297" s="404">
        <v>660.69823621342175</v>
      </c>
      <c r="Z297" s="413">
        <v>2747.6119673246858</v>
      </c>
      <c r="AA297" s="419">
        <v>109.5371008140263</v>
      </c>
      <c r="AB297" s="415">
        <v>693.38667934407226</v>
      </c>
      <c r="AC297" s="407">
        <v>3550.5357474827842</v>
      </c>
    </row>
    <row r="298" spans="1:29" ht="18.75">
      <c r="A298" s="397">
        <v>976</v>
      </c>
      <c r="B298" s="398" t="s">
        <v>367</v>
      </c>
      <c r="C298" s="399">
        <v>3830</v>
      </c>
      <c r="D298" s="400">
        <v>741.52193211488247</v>
      </c>
      <c r="E298" s="401">
        <v>454.17362924281986</v>
      </c>
      <c r="F298" s="416">
        <v>186.68120104438643</v>
      </c>
      <c r="G298" s="403">
        <v>100.66710182767623</v>
      </c>
      <c r="H298" s="404">
        <v>519.16971279373365</v>
      </c>
      <c r="I298" s="405">
        <v>1260.6919060052219</v>
      </c>
      <c r="J298" s="406">
        <v>-181.68250652741514</v>
      </c>
      <c r="K298" s="399">
        <v>216.61125440035599</v>
      </c>
      <c r="L298" s="407">
        <v>1292.1840731070497</v>
      </c>
      <c r="M298" s="408">
        <v>19</v>
      </c>
      <c r="N298" s="409">
        <f t="shared" si="21"/>
        <v>-4024.4726108830364</v>
      </c>
      <c r="O298" s="410">
        <f t="shared" si="22"/>
        <v>-0.75695551736523237</v>
      </c>
      <c r="P298" s="239"/>
      <c r="Q298" s="411">
        <f t="shared" si="23"/>
        <v>-0.73220869725119853</v>
      </c>
      <c r="R298" s="411">
        <f t="shared" si="24"/>
        <v>-0.68577080010460179</v>
      </c>
      <c r="S298" s="84"/>
      <c r="T298" s="44"/>
      <c r="U298" s="412">
        <v>976</v>
      </c>
      <c r="V298" s="398" t="s">
        <v>500</v>
      </c>
      <c r="W298" s="399">
        <v>3890</v>
      </c>
      <c r="X298" s="417">
        <v>3839.8974756623697</v>
      </c>
      <c r="Y298" s="404">
        <v>867.84281711255812</v>
      </c>
      <c r="Z298" s="413">
        <v>4707.7402927749281</v>
      </c>
      <c r="AA298" s="418">
        <v>-80.425192802056557</v>
      </c>
      <c r="AB298" s="415">
        <v>689.34158401721527</v>
      </c>
      <c r="AC298" s="407">
        <v>5316.6566839900861</v>
      </c>
    </row>
    <row r="299" spans="1:29" ht="18.75">
      <c r="A299" s="397">
        <v>977</v>
      </c>
      <c r="B299" s="398" t="s">
        <v>212</v>
      </c>
      <c r="C299" s="399">
        <v>15357</v>
      </c>
      <c r="D299" s="400">
        <v>628.61978250960476</v>
      </c>
      <c r="E299" s="401">
        <v>650.40626424431855</v>
      </c>
      <c r="F299" s="416">
        <v>1.3039656182848212</v>
      </c>
      <c r="G299" s="403">
        <v>-23.090447352998634</v>
      </c>
      <c r="H299" s="404">
        <v>425.49807905189817</v>
      </c>
      <c r="I299" s="405">
        <v>1054.1178615615029</v>
      </c>
      <c r="J299" s="406">
        <v>11.905710750797683</v>
      </c>
      <c r="K299" s="399">
        <v>158.55231692829159</v>
      </c>
      <c r="L299" s="407">
        <v>1225.3317705280979</v>
      </c>
      <c r="M299" s="408">
        <v>17</v>
      </c>
      <c r="N299" s="409">
        <f t="shared" si="21"/>
        <v>-1915.7454437330875</v>
      </c>
      <c r="O299" s="410">
        <f t="shared" si="22"/>
        <v>-0.60990078022761729</v>
      </c>
      <c r="P299" s="239"/>
      <c r="Q299" s="411">
        <f t="shared" si="23"/>
        <v>-0.59557743304594002</v>
      </c>
      <c r="R299" s="411">
        <f t="shared" si="24"/>
        <v>-0.69641248604766814</v>
      </c>
      <c r="S299" s="84"/>
      <c r="T299" s="44"/>
      <c r="U299" s="412">
        <v>977</v>
      </c>
      <c r="V299" s="398" t="s">
        <v>212</v>
      </c>
      <c r="W299" s="399">
        <v>15304</v>
      </c>
      <c r="X299" s="417">
        <v>1915.4705124135226</v>
      </c>
      <c r="Y299" s="404">
        <v>691.00585091277128</v>
      </c>
      <c r="Z299" s="413">
        <v>2606.4763633262937</v>
      </c>
      <c r="AA299" s="419">
        <v>12.33853894406691</v>
      </c>
      <c r="AB299" s="415">
        <v>522.26231199082463</v>
      </c>
      <c r="AC299" s="407">
        <v>3141.0772142611854</v>
      </c>
    </row>
    <row r="300" spans="1:29" ht="18.75">
      <c r="A300" s="397">
        <v>980</v>
      </c>
      <c r="B300" s="398" t="s">
        <v>213</v>
      </c>
      <c r="C300" s="399">
        <v>33533</v>
      </c>
      <c r="D300" s="400">
        <v>602.61002594459194</v>
      </c>
      <c r="E300" s="401">
        <v>651.22708973250235</v>
      </c>
      <c r="F300" s="416">
        <v>-12.963468821757672</v>
      </c>
      <c r="G300" s="403">
        <v>-35.653594966152745</v>
      </c>
      <c r="H300" s="404">
        <v>197.9971073271106</v>
      </c>
      <c r="I300" s="405">
        <v>800.60713327170254</v>
      </c>
      <c r="J300" s="406">
        <v>-114.38040139564012</v>
      </c>
      <c r="K300" s="399">
        <v>128.8561839753859</v>
      </c>
      <c r="L300" s="407">
        <v>817.75817851072077</v>
      </c>
      <c r="M300" s="408">
        <v>6</v>
      </c>
      <c r="N300" s="409">
        <f t="shared" si="21"/>
        <v>-761.85086357637022</v>
      </c>
      <c r="O300" s="410">
        <f t="shared" si="22"/>
        <v>-0.48230343286067739</v>
      </c>
      <c r="P300" s="239"/>
      <c r="Q300" s="411">
        <f t="shared" si="23"/>
        <v>-0.36354108711142408</v>
      </c>
      <c r="R300" s="411">
        <f t="shared" si="24"/>
        <v>-0.69966780887272828</v>
      </c>
      <c r="S300" s="84"/>
      <c r="T300" s="44"/>
      <c r="U300" s="412">
        <v>980</v>
      </c>
      <c r="V300" s="398" t="s">
        <v>213</v>
      </c>
      <c r="W300" s="399">
        <v>33352</v>
      </c>
      <c r="X300" s="417">
        <v>1037.885522499646</v>
      </c>
      <c r="Y300" s="404">
        <v>220.02306682018659</v>
      </c>
      <c r="Z300" s="413">
        <v>1257.9085893198323</v>
      </c>
      <c r="AA300" s="418">
        <v>-107.34507675701607</v>
      </c>
      <c r="AB300" s="415">
        <v>429.04552952427451</v>
      </c>
      <c r="AC300" s="407">
        <v>1579.609042087091</v>
      </c>
    </row>
    <row r="301" spans="1:29" ht="18.75">
      <c r="A301" s="397">
        <v>981</v>
      </c>
      <c r="B301" s="398" t="s">
        <v>214</v>
      </c>
      <c r="C301" s="399">
        <v>2282</v>
      </c>
      <c r="D301" s="400">
        <v>297.85188431200703</v>
      </c>
      <c r="E301" s="401">
        <v>-3.4211218229623137</v>
      </c>
      <c r="F301" s="416">
        <v>199.66652059596845</v>
      </c>
      <c r="G301" s="403">
        <v>101.60648553900087</v>
      </c>
      <c r="H301" s="404">
        <v>512.75153374233128</v>
      </c>
      <c r="I301" s="405">
        <v>810.60341805433825</v>
      </c>
      <c r="J301" s="406">
        <v>-235.08326029798422</v>
      </c>
      <c r="K301" s="399">
        <v>224.50481007084008</v>
      </c>
      <c r="L301" s="407">
        <v>790.48904469763363</v>
      </c>
      <c r="M301" s="408">
        <v>5</v>
      </c>
      <c r="N301" s="409">
        <f t="shared" si="21"/>
        <v>-1700.4909524317331</v>
      </c>
      <c r="O301" s="410">
        <f t="shared" si="22"/>
        <v>-0.68265941693285292</v>
      </c>
      <c r="P301" s="239"/>
      <c r="Q301" s="411">
        <f t="shared" si="23"/>
        <v>-0.59672643124516944</v>
      </c>
      <c r="R301" s="411">
        <f t="shared" si="24"/>
        <v>-0.683490041560742</v>
      </c>
      <c r="S301" s="84"/>
      <c r="T301" s="44"/>
      <c r="U301" s="412">
        <v>981</v>
      </c>
      <c r="V301" s="398" t="s">
        <v>214</v>
      </c>
      <c r="W301" s="399">
        <v>2314</v>
      </c>
      <c r="X301" s="417">
        <v>1201.7254819195527</v>
      </c>
      <c r="Y301" s="404">
        <v>808.33290241047291</v>
      </c>
      <c r="Z301" s="413">
        <v>2010.0583843300255</v>
      </c>
      <c r="AA301" s="419">
        <v>-228.39196197061366</v>
      </c>
      <c r="AB301" s="415">
        <v>709.31357476995538</v>
      </c>
      <c r="AC301" s="407">
        <v>2490.9799971293669</v>
      </c>
    </row>
    <row r="302" spans="1:29" ht="18.75">
      <c r="A302" s="397">
        <v>989</v>
      </c>
      <c r="B302" s="398" t="s">
        <v>368</v>
      </c>
      <c r="C302" s="399">
        <v>5484</v>
      </c>
      <c r="D302" s="400">
        <v>-55.358679795769511</v>
      </c>
      <c r="E302" s="401">
        <v>194.47064186725018</v>
      </c>
      <c r="F302" s="416">
        <v>-156.1560904449307</v>
      </c>
      <c r="G302" s="403">
        <v>-93.673231218088986</v>
      </c>
      <c r="H302" s="404">
        <v>352.04996353026985</v>
      </c>
      <c r="I302" s="405">
        <v>296.69128373450036</v>
      </c>
      <c r="J302" s="406">
        <v>-80.618891320204227</v>
      </c>
      <c r="K302" s="399">
        <v>211.35872314780329</v>
      </c>
      <c r="L302" s="407">
        <v>423.42760758570387</v>
      </c>
      <c r="M302" s="408">
        <v>14</v>
      </c>
      <c r="N302" s="409">
        <f t="shared" si="21"/>
        <v>-3198.741911663762</v>
      </c>
      <c r="O302" s="410">
        <f t="shared" si="22"/>
        <v>-0.88310110685447973</v>
      </c>
      <c r="P302" s="239"/>
      <c r="Q302" s="411">
        <f t="shared" si="23"/>
        <v>-0.9020266161117293</v>
      </c>
      <c r="R302" s="411">
        <f t="shared" si="24"/>
        <v>-0.68905586208453273</v>
      </c>
      <c r="S302" s="84"/>
      <c r="T302" s="44"/>
      <c r="U302" s="412">
        <v>989</v>
      </c>
      <c r="V302" s="398" t="s">
        <v>501</v>
      </c>
      <c r="W302" s="399">
        <v>5522</v>
      </c>
      <c r="X302" s="417">
        <v>2248.6970417255498</v>
      </c>
      <c r="Y302" s="404">
        <v>779.58749801075669</v>
      </c>
      <c r="Z302" s="413">
        <v>3028.2845397363062</v>
      </c>
      <c r="AA302" s="418">
        <v>-85.847156827236503</v>
      </c>
      <c r="AB302" s="415">
        <v>679.73213634039598</v>
      </c>
      <c r="AC302" s="407">
        <v>3622.1695192494658</v>
      </c>
    </row>
    <row r="303" spans="1:29" ht="18.75">
      <c r="A303" s="397">
        <v>992</v>
      </c>
      <c r="B303" s="398" t="s">
        <v>215</v>
      </c>
      <c r="C303" s="399">
        <v>18318</v>
      </c>
      <c r="D303" s="400">
        <v>592.227754121629</v>
      </c>
      <c r="E303" s="401">
        <v>216.10274047385084</v>
      </c>
      <c r="F303" s="420">
        <v>189.11928158095861</v>
      </c>
      <c r="G303" s="403">
        <v>187.00573206681952</v>
      </c>
      <c r="H303" s="404">
        <v>144.02756851184628</v>
      </c>
      <c r="I303" s="405">
        <v>736.25537722458785</v>
      </c>
      <c r="J303" s="406">
        <v>-47.979091603886886</v>
      </c>
      <c r="K303" s="399">
        <v>162.7861789633096</v>
      </c>
      <c r="L303" s="407">
        <v>854.46167703897811</v>
      </c>
      <c r="M303" s="408">
        <v>13</v>
      </c>
      <c r="N303" s="409">
        <f t="shared" si="21"/>
        <v>-1958.3091129107911</v>
      </c>
      <c r="O303" s="410">
        <f t="shared" si="22"/>
        <v>-0.69622065185971405</v>
      </c>
      <c r="P303" s="239"/>
      <c r="Q303" s="411">
        <f t="shared" si="23"/>
        <v>-0.68318547756416192</v>
      </c>
      <c r="R303" s="411">
        <f t="shared" si="24"/>
        <v>-0.69509989027092567</v>
      </c>
      <c r="S303" s="84"/>
      <c r="T303" s="44"/>
      <c r="U303" s="412">
        <v>992</v>
      </c>
      <c r="V303" s="398" t="s">
        <v>215</v>
      </c>
      <c r="W303" s="399">
        <v>18577</v>
      </c>
      <c r="X303" s="417">
        <v>1970.447440718659</v>
      </c>
      <c r="Y303" s="404">
        <v>353.48446607609839</v>
      </c>
      <c r="Z303" s="413">
        <v>2323.9319067947577</v>
      </c>
      <c r="AA303" s="419">
        <v>-45.061150885503579</v>
      </c>
      <c r="AB303" s="415">
        <v>533.90003404051515</v>
      </c>
      <c r="AC303" s="407">
        <v>2812.7707899497691</v>
      </c>
    </row>
    <row r="304" spans="1:29">
      <c r="A304" s="421"/>
      <c r="B304" s="88"/>
      <c r="C304" s="206"/>
      <c r="D304" s="422"/>
      <c r="H304" s="87"/>
      <c r="I304" s="167"/>
      <c r="J304" s="89"/>
      <c r="K304" s="207"/>
      <c r="L304" s="63"/>
      <c r="M304" s="88"/>
      <c r="U304" s="84"/>
      <c r="V304" s="88"/>
      <c r="W304" s="206"/>
      <c r="X304" s="20"/>
      <c r="Y304" s="87"/>
      <c r="Z304" s="167"/>
      <c r="AA304" s="89"/>
      <c r="AB304" s="192"/>
      <c r="AC304" s="63"/>
    </row>
    <row r="305" spans="1:29">
      <c r="A305" s="421"/>
      <c r="B305" s="88"/>
      <c r="C305" s="206"/>
      <c r="D305" s="422"/>
      <c r="H305" s="87"/>
      <c r="I305" s="167"/>
      <c r="J305" s="89"/>
      <c r="K305" s="207"/>
      <c r="L305" s="63"/>
      <c r="M305" s="88"/>
      <c r="U305" s="84"/>
      <c r="V305" s="88"/>
      <c r="W305" s="206"/>
      <c r="X305" s="20"/>
      <c r="Y305" s="87"/>
      <c r="Z305" s="167"/>
      <c r="AA305" s="89"/>
      <c r="AB305" s="192"/>
      <c r="AC305" s="63"/>
    </row>
    <row r="306" spans="1:29">
      <c r="A306" s="421"/>
      <c r="B306" s="88"/>
      <c r="C306" s="206"/>
      <c r="D306" s="422"/>
      <c r="H306" s="87"/>
      <c r="I306" s="167"/>
      <c r="J306" s="89"/>
      <c r="K306" s="207"/>
      <c r="L306" s="63"/>
      <c r="M306" s="88"/>
      <c r="U306" s="84"/>
      <c r="V306" s="88"/>
      <c r="W306" s="206"/>
      <c r="X306" s="20"/>
      <c r="Y306" s="87"/>
      <c r="Z306" s="167"/>
      <c r="AA306" s="89"/>
      <c r="AB306" s="192"/>
      <c r="AC306" s="63"/>
    </row>
    <row r="307" spans="1:29">
      <c r="A307" s="421"/>
      <c r="B307" s="88"/>
      <c r="C307" s="206"/>
      <c r="D307" s="422"/>
      <c r="H307" s="87"/>
      <c r="I307" s="167"/>
      <c r="J307" s="89"/>
      <c r="K307" s="207"/>
      <c r="L307" s="63"/>
      <c r="M307" s="88"/>
      <c r="U307" s="84"/>
      <c r="V307" s="88"/>
      <c r="W307" s="206"/>
      <c r="X307" s="20"/>
      <c r="Y307" s="87"/>
      <c r="Z307" s="167"/>
      <c r="AA307" s="89"/>
      <c r="AB307" s="207"/>
    </row>
    <row r="308" spans="1:29">
      <c r="A308" s="423"/>
      <c r="B308" s="86"/>
      <c r="C308" s="87"/>
      <c r="D308" s="422"/>
      <c r="H308" s="87"/>
      <c r="I308" s="167"/>
      <c r="J308" s="89"/>
      <c r="K308" s="207"/>
      <c r="L308" s="63"/>
      <c r="M308" s="88"/>
      <c r="U308" s="90"/>
      <c r="V308" s="86"/>
      <c r="W308" s="87"/>
      <c r="X308" s="20"/>
      <c r="Y308" s="87"/>
      <c r="Z308" s="167"/>
      <c r="AA308" s="89"/>
      <c r="AB308" s="207"/>
    </row>
    <row r="309" spans="1:29">
      <c r="A309" s="423"/>
      <c r="B309" s="86"/>
      <c r="C309" s="87"/>
      <c r="D309" s="422"/>
      <c r="H309" s="87"/>
      <c r="I309" s="86"/>
      <c r="J309" s="13"/>
      <c r="L309" s="63"/>
      <c r="M309" s="88"/>
      <c r="U309" s="90"/>
      <c r="V309" s="86"/>
      <c r="W309" s="87"/>
      <c r="X309" s="20"/>
      <c r="Y309" s="87"/>
      <c r="Z309" s="10"/>
      <c r="AA309" s="13"/>
    </row>
    <row r="310" spans="1:29">
      <c r="A310" s="423"/>
      <c r="B310" s="86"/>
      <c r="C310" s="87"/>
      <c r="D310" s="422"/>
      <c r="H310" s="87"/>
      <c r="I310" s="86"/>
      <c r="J310" s="13"/>
      <c r="L310" s="63"/>
      <c r="M310" s="88"/>
      <c r="U310" s="90"/>
      <c r="V310" s="86"/>
      <c r="W310" s="87"/>
      <c r="X310" s="20"/>
      <c r="Y310" s="87"/>
      <c r="Z310" s="10"/>
      <c r="AA310" s="13"/>
    </row>
    <row r="311" spans="1:29">
      <c r="A311" s="423"/>
      <c r="B311" s="86"/>
      <c r="C311" s="87"/>
      <c r="D311" s="422"/>
      <c r="H311" s="87"/>
      <c r="I311" s="86"/>
      <c r="J311" s="13"/>
      <c r="L311" s="63"/>
      <c r="M311" s="88"/>
      <c r="U311" s="90"/>
      <c r="V311" s="86"/>
      <c r="W311" s="87"/>
      <c r="X311" s="20"/>
      <c r="Y311" s="87"/>
      <c r="Z311" s="10"/>
      <c r="AA311" s="13"/>
    </row>
    <row r="312" spans="1:29">
      <c r="A312" s="423"/>
      <c r="B312" s="86"/>
      <c r="C312" s="87"/>
      <c r="D312" s="422"/>
      <c r="H312" s="87"/>
      <c r="I312" s="86"/>
      <c r="J312" s="13"/>
      <c r="L312" s="63"/>
      <c r="M312" s="88"/>
      <c r="U312" s="90"/>
      <c r="V312" s="86"/>
      <c r="W312" s="87"/>
      <c r="X312" s="20"/>
      <c r="Y312" s="87"/>
      <c r="Z312" s="10"/>
      <c r="AA312" s="13"/>
    </row>
    <row r="313" spans="1:29">
      <c r="A313" s="423"/>
      <c r="B313" s="86"/>
      <c r="C313" s="87"/>
      <c r="D313" s="422"/>
      <c r="H313" s="87"/>
      <c r="I313" s="86"/>
      <c r="J313" s="13"/>
      <c r="L313" s="63"/>
      <c r="M313" s="88"/>
      <c r="U313" s="90"/>
      <c r="V313" s="86"/>
      <c r="W313" s="87"/>
      <c r="X313" s="20"/>
      <c r="Y313" s="87"/>
      <c r="Z313" s="10"/>
      <c r="AA313" s="13"/>
    </row>
    <row r="314" spans="1:29">
      <c r="A314" s="423"/>
      <c r="B314" s="86"/>
      <c r="C314" s="87"/>
      <c r="D314" s="422"/>
      <c r="H314" s="87"/>
      <c r="I314" s="86"/>
      <c r="J314" s="13"/>
      <c r="L314" s="63"/>
      <c r="M314" s="88"/>
      <c r="U314" s="90"/>
      <c r="V314" s="86"/>
      <c r="W314" s="87"/>
      <c r="X314" s="20"/>
      <c r="Y314" s="87"/>
      <c r="Z314" s="10"/>
      <c r="AA314" s="13"/>
    </row>
    <row r="315" spans="1:29">
      <c r="A315" s="423"/>
      <c r="B315" s="86"/>
      <c r="C315" s="87"/>
      <c r="D315" s="422"/>
      <c r="H315" s="87"/>
      <c r="I315" s="86"/>
      <c r="J315" s="13"/>
      <c r="L315" s="63"/>
      <c r="M315" s="88"/>
      <c r="U315" s="90"/>
      <c r="V315" s="86"/>
      <c r="W315" s="87"/>
      <c r="X315" s="20"/>
      <c r="Y315" s="87"/>
      <c r="Z315" s="10"/>
      <c r="AA315" s="13"/>
    </row>
    <row r="316" spans="1:29">
      <c r="A316" s="423"/>
      <c r="B316" s="86"/>
      <c r="C316" s="87"/>
      <c r="D316" s="422"/>
      <c r="H316" s="87"/>
      <c r="I316" s="86"/>
      <c r="J316" s="13"/>
      <c r="L316" s="63"/>
      <c r="M316" s="88"/>
      <c r="U316" s="90"/>
      <c r="V316" s="86"/>
      <c r="W316" s="87"/>
      <c r="X316" s="20"/>
      <c r="Y316" s="87"/>
      <c r="Z316" s="10"/>
      <c r="AA316" s="13"/>
    </row>
    <row r="317" spans="1:29">
      <c r="A317" s="423"/>
      <c r="B317" s="86"/>
      <c r="C317" s="87"/>
      <c r="D317" s="422"/>
      <c r="H317" s="87"/>
      <c r="I317" s="86"/>
      <c r="J317" s="13"/>
      <c r="L317" s="63"/>
      <c r="M317" s="88"/>
      <c r="U317" s="90"/>
      <c r="V317" s="86"/>
      <c r="W317" s="87"/>
      <c r="X317" s="20"/>
      <c r="Y317" s="87"/>
      <c r="Z317" s="10"/>
      <c r="AA317" s="13"/>
    </row>
    <row r="318" spans="1:29">
      <c r="A318" s="424"/>
      <c r="B318" s="86"/>
      <c r="C318" s="87"/>
      <c r="D318" s="422"/>
      <c r="H318" s="87"/>
      <c r="I318" s="86"/>
      <c r="J318" s="13"/>
      <c r="L318" s="63"/>
      <c r="M318" s="88"/>
      <c r="U318" s="91"/>
      <c r="V318" s="86"/>
      <c r="W318" s="87"/>
      <c r="X318" s="20"/>
      <c r="Y318" s="87"/>
      <c r="Z318" s="10"/>
      <c r="AA318" s="13"/>
    </row>
    <row r="319" spans="1:29">
      <c r="A319" s="424"/>
      <c r="B319" s="86"/>
      <c r="C319" s="87"/>
      <c r="D319" s="422"/>
      <c r="H319" s="87"/>
      <c r="I319" s="86"/>
      <c r="J319" s="13"/>
      <c r="L319" s="63"/>
      <c r="M319" s="88"/>
      <c r="U319" s="91"/>
      <c r="V319" s="86"/>
      <c r="W319" s="87"/>
      <c r="X319" s="20"/>
      <c r="Y319" s="87"/>
      <c r="Z319" s="10"/>
      <c r="AA319" s="13"/>
    </row>
    <row r="320" spans="1:29">
      <c r="A320" s="424"/>
      <c r="B320" s="92"/>
      <c r="C320" s="87"/>
      <c r="D320" s="422"/>
      <c r="H320" s="87"/>
      <c r="I320" s="86"/>
      <c r="J320" s="13"/>
      <c r="L320" s="198"/>
      <c r="U320" s="91"/>
      <c r="V320" s="92"/>
      <c r="W320" s="87"/>
      <c r="Y320" s="87"/>
      <c r="Z320" s="10"/>
      <c r="AA320" s="13"/>
    </row>
    <row r="321" spans="1:27">
      <c r="A321" s="424"/>
      <c r="B321" s="86"/>
      <c r="C321" s="87"/>
      <c r="D321" s="422"/>
      <c r="H321" s="87"/>
      <c r="I321" s="86"/>
      <c r="J321" s="13"/>
      <c r="L321" s="198"/>
      <c r="U321" s="91"/>
      <c r="V321" s="86"/>
      <c r="W321" s="87"/>
      <c r="Y321" s="87"/>
      <c r="Z321" s="10"/>
      <c r="AA321" s="13"/>
    </row>
    <row r="322" spans="1:27">
      <c r="A322" s="424"/>
      <c r="B322" s="86"/>
      <c r="C322" s="87"/>
      <c r="D322" s="422"/>
      <c r="H322" s="87"/>
      <c r="I322" s="86"/>
      <c r="J322" s="13"/>
      <c r="L322" s="198"/>
      <c r="U322" s="91"/>
      <c r="V322" s="86"/>
      <c r="W322" s="87"/>
      <c r="Y322" s="87"/>
      <c r="Z322" s="10"/>
      <c r="AA322" s="13"/>
    </row>
    <row r="323" spans="1:27">
      <c r="A323" s="424"/>
      <c r="B323" s="86"/>
      <c r="C323" s="87"/>
      <c r="D323" s="422"/>
      <c r="H323" s="87"/>
      <c r="I323" s="86"/>
      <c r="J323" s="13"/>
      <c r="L323" s="198"/>
      <c r="U323" s="91"/>
      <c r="V323" s="86"/>
      <c r="W323" s="87"/>
      <c r="Y323" s="87"/>
      <c r="Z323" s="10"/>
      <c r="AA323" s="13"/>
    </row>
    <row r="324" spans="1:27">
      <c r="A324" s="424"/>
      <c r="B324" s="86"/>
      <c r="C324" s="87"/>
      <c r="D324" s="422"/>
      <c r="H324" s="87"/>
      <c r="I324" s="86"/>
      <c r="J324" s="13"/>
      <c r="L324" s="198"/>
      <c r="U324" s="91"/>
      <c r="V324" s="86"/>
      <c r="W324" s="87"/>
      <c r="Y324" s="87"/>
      <c r="Z324" s="10"/>
      <c r="AA324" s="13"/>
    </row>
    <row r="325" spans="1:27">
      <c r="A325" s="424"/>
      <c r="B325" s="16"/>
      <c r="C325" s="87"/>
      <c r="D325" s="422"/>
      <c r="H325" s="87"/>
      <c r="I325" s="86"/>
      <c r="J325" s="13"/>
      <c r="L325" s="198"/>
      <c r="U325" s="91"/>
      <c r="V325" s="16"/>
      <c r="W325" s="87"/>
      <c r="Y325" s="87"/>
      <c r="Z325" s="10"/>
      <c r="AA325" s="13"/>
    </row>
    <row r="326" spans="1:27">
      <c r="A326" s="425"/>
      <c r="B326" s="16"/>
      <c r="C326" s="87"/>
      <c r="D326" s="422"/>
      <c r="H326" s="87"/>
      <c r="I326" s="86"/>
      <c r="J326" s="13"/>
      <c r="L326" s="198"/>
      <c r="U326" s="93"/>
      <c r="V326" s="16"/>
      <c r="W326" s="87"/>
      <c r="Y326" s="87"/>
      <c r="Z326" s="10"/>
      <c r="AA326" s="13"/>
    </row>
    <row r="327" spans="1:27">
      <c r="A327" s="424"/>
      <c r="B327" s="86"/>
      <c r="C327" s="87"/>
      <c r="D327" s="422"/>
      <c r="H327" s="87"/>
      <c r="I327" s="86"/>
      <c r="J327" s="13"/>
      <c r="L327" s="198"/>
      <c r="U327" s="91"/>
      <c r="V327" s="86"/>
      <c r="W327" s="87"/>
      <c r="Y327" s="87"/>
      <c r="Z327" s="10"/>
      <c r="AA327" s="13"/>
    </row>
    <row r="328" spans="1:27">
      <c r="A328" s="424"/>
      <c r="B328" s="86"/>
      <c r="C328" s="87"/>
      <c r="D328" s="422"/>
      <c r="H328" s="87"/>
      <c r="I328" s="86"/>
      <c r="J328" s="13"/>
      <c r="L328" s="198"/>
      <c r="U328" s="91"/>
      <c r="V328" s="86"/>
      <c r="W328" s="87"/>
      <c r="Y328" s="87"/>
      <c r="Z328" s="10"/>
      <c r="AA328" s="13"/>
    </row>
    <row r="329" spans="1:27">
      <c r="A329" s="424"/>
      <c r="B329" s="86"/>
      <c r="C329" s="87"/>
      <c r="D329" s="422"/>
      <c r="H329" s="87"/>
      <c r="I329" s="86"/>
      <c r="J329" s="13"/>
      <c r="L329" s="198"/>
      <c r="U329" s="91"/>
      <c r="V329" s="86"/>
      <c r="W329" s="87"/>
      <c r="Y329" s="87"/>
      <c r="Z329" s="10"/>
      <c r="AA329" s="13"/>
    </row>
    <row r="330" spans="1:27">
      <c r="A330" s="425"/>
      <c r="B330" s="86"/>
      <c r="C330" s="87"/>
      <c r="D330" s="422"/>
      <c r="H330" s="87"/>
      <c r="I330" s="86"/>
      <c r="J330" s="13"/>
      <c r="L330" s="198"/>
      <c r="U330" s="93"/>
      <c r="V330" s="86"/>
      <c r="W330" s="87"/>
      <c r="Y330" s="87"/>
      <c r="Z330" s="10"/>
      <c r="AA330" s="13"/>
    </row>
    <row r="331" spans="1:27">
      <c r="A331" s="424"/>
      <c r="B331" s="86"/>
      <c r="C331" s="87"/>
      <c r="D331" s="422"/>
      <c r="H331" s="87"/>
      <c r="I331" s="86"/>
      <c r="J331" s="13"/>
      <c r="L331" s="198"/>
      <c r="U331" s="91"/>
      <c r="V331" s="86"/>
      <c r="W331" s="87"/>
      <c r="Y331" s="87"/>
      <c r="Z331" s="10"/>
      <c r="AA331" s="13"/>
    </row>
    <row r="332" spans="1:27">
      <c r="A332" s="424"/>
      <c r="B332" s="86"/>
      <c r="C332" s="87"/>
      <c r="D332" s="422"/>
      <c r="H332" s="87"/>
      <c r="I332" s="86"/>
      <c r="J332" s="13"/>
      <c r="L332" s="198"/>
      <c r="U332" s="91"/>
      <c r="V332" s="86"/>
      <c r="W332" s="87"/>
      <c r="Y332" s="87"/>
      <c r="Z332" s="10"/>
      <c r="AA332" s="13"/>
    </row>
    <row r="333" spans="1:27">
      <c r="A333" s="426"/>
      <c r="U333" s="11"/>
    </row>
    <row r="334" spans="1:27">
      <c r="A334" s="426"/>
      <c r="B334" s="12"/>
      <c r="U334" s="11"/>
      <c r="V334" s="12"/>
    </row>
  </sheetData>
  <autoFilter ref="A10:AC10" xr:uid="{DFF6C3BF-06D4-4736-8E48-2691F0762A3F}"/>
  <conditionalFormatting sqref="AA11:AA303">
    <cfRule type="cellIs" dxfId="7" priority="4" operator="lessThan">
      <formula>0</formula>
    </cfRule>
  </conditionalFormatting>
  <conditionalFormatting sqref="K11:K303">
    <cfRule type="cellIs" dxfId="6" priority="3" operator="lessThan">
      <formula>0</formula>
    </cfRule>
  </conditionalFormatting>
  <conditionalFormatting sqref="L11:L303">
    <cfRule type="cellIs" dxfId="5" priority="2" operator="lessThan">
      <formula>0</formula>
    </cfRule>
  </conditionalFormatting>
  <conditionalFormatting sqref="J11:J303">
    <cfRule type="cellIs" dxfId="4" priority="1" operator="lessThan">
      <formula>0</formula>
    </cfRule>
  </conditionalFormatting>
  <hyperlinks>
    <hyperlink ref="A5" r:id="rId1" xr:uid="{61758684-9D08-47E4-A87C-06891B9E676D}"/>
    <hyperlink ref="A4" r:id="rId2" display="Statsandelarna för kommunal basservice enligt kalkyl 19.9.2022 (FM)" xr:uid="{236C68B6-4927-4432-93E8-7863B812C1C7}"/>
    <hyperlink ref="U5" r:id="rId3" display="Opetus- ja kulttuuritoimen valtionosuudet vuodelle 2022, OPH 21.12.2021" xr:uid="{D754D723-89BE-4ED4-B2A7-CA35822AFE08}"/>
    <hyperlink ref="U3" r:id="rId4" display="Peruspalvelujen valtionosuuksien laskentatiedot vuodelle 2022, VM/KAO 30.12.2021" xr:uid="{A5B57580-6875-4842-B412-7B0A8851E979}"/>
  </hyperlinks>
  <pageMargins left="0.7" right="0.7" top="0.75" bottom="0.75" header="0.3" footer="0.3"/>
  <pageSetup paperSize="9" orientation="portrait"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defaultColWidth="8.85546875" defaultRowHeight="15"/>
  <cols>
    <col min="1" max="1" width="10.42578125" style="47" customWidth="1"/>
    <col min="2" max="2" width="16.42578125" style="47" bestFit="1" customWidth="1"/>
    <col min="3" max="3" width="14" style="47" bestFit="1" customWidth="1"/>
    <col min="4" max="4" width="13.7109375" style="47" customWidth="1"/>
    <col min="5" max="5" width="14" style="243" customWidth="1"/>
    <col min="6" max="6" width="15.28515625" style="47" customWidth="1"/>
    <col min="7" max="7" width="8.28515625" style="47" customWidth="1"/>
    <col min="8" max="8" width="9" style="47" customWidth="1"/>
    <col min="9" max="9" width="10.7109375" style="53" customWidth="1"/>
    <col min="10" max="10" width="16.42578125" style="41" bestFit="1" customWidth="1"/>
    <col min="11" max="11" width="13.42578125" style="45" customWidth="1"/>
    <col min="12" max="12" width="13.5703125" style="45" customWidth="1"/>
    <col min="13" max="13" width="14.85546875" style="33" customWidth="1"/>
    <col min="14" max="14" width="15.42578125" style="46" customWidth="1"/>
    <col min="15" max="16384" width="8.85546875" style="47"/>
  </cols>
  <sheetData>
    <row r="1" spans="1:14" s="428" customFormat="1" ht="20.25">
      <c r="A1" s="427" t="s">
        <v>216</v>
      </c>
      <c r="E1" s="429"/>
      <c r="I1" s="430" t="s">
        <v>217</v>
      </c>
      <c r="J1" s="431"/>
      <c r="K1" s="432"/>
      <c r="L1" s="432"/>
      <c r="M1" s="433"/>
      <c r="N1" s="434"/>
    </row>
    <row r="2" spans="1:14" ht="15.75">
      <c r="A2" s="532" t="s">
        <v>576</v>
      </c>
      <c r="I2" s="214" t="s">
        <v>219</v>
      </c>
    </row>
    <row r="3" spans="1:14" ht="15.75">
      <c r="I3" s="85"/>
    </row>
    <row r="4" spans="1:14">
      <c r="A4" s="60" t="s">
        <v>239</v>
      </c>
    </row>
    <row r="5" spans="1:14">
      <c r="A5" s="59" t="s">
        <v>240</v>
      </c>
    </row>
    <row r="6" spans="1:14">
      <c r="A6" s="54" t="s">
        <v>241</v>
      </c>
    </row>
    <row r="7" spans="1:14">
      <c r="I7" s="54"/>
    </row>
    <row r="8" spans="1:14">
      <c r="I8" s="54"/>
    </row>
    <row r="9" spans="1:14" ht="78.75">
      <c r="A9" s="48" t="s">
        <v>18</v>
      </c>
      <c r="B9" s="48" t="s">
        <v>19</v>
      </c>
      <c r="C9" s="57" t="s">
        <v>242</v>
      </c>
      <c r="D9" s="57" t="s">
        <v>243</v>
      </c>
      <c r="E9" s="244" t="s">
        <v>244</v>
      </c>
      <c r="F9" s="57" t="s">
        <v>245</v>
      </c>
      <c r="I9" s="212" t="s">
        <v>18</v>
      </c>
      <c r="J9" s="212" t="s">
        <v>19</v>
      </c>
      <c r="K9" s="213" t="s">
        <v>242</v>
      </c>
      <c r="L9" s="213" t="s">
        <v>243</v>
      </c>
      <c r="M9" s="245" t="s">
        <v>244</v>
      </c>
      <c r="N9" s="213" t="s">
        <v>245</v>
      </c>
    </row>
    <row r="10" spans="1:14" s="265" customFormat="1" ht="27" customHeight="1">
      <c r="A10" s="261"/>
      <c r="B10" s="262" t="s">
        <v>34</v>
      </c>
      <c r="C10" s="301">
        <f>SUM(C11:C303)</f>
        <v>132692354.07660002</v>
      </c>
      <c r="D10" s="301">
        <f t="shared" ref="D10:E10" si="0">SUM(D11:D303)</f>
        <v>337501449.5940361</v>
      </c>
      <c r="E10" s="301">
        <f t="shared" si="0"/>
        <v>-204809095.51743591</v>
      </c>
      <c r="F10" s="302">
        <f>'[1]Vos-laskelma'!L10+E10</f>
        <v>3380471859.482564</v>
      </c>
      <c r="I10" s="261"/>
      <c r="J10" s="262" t="s">
        <v>34</v>
      </c>
      <c r="K10" s="263">
        <f>SUM(K11:K303)</f>
        <v>137707784.84719998</v>
      </c>
      <c r="L10" s="263">
        <f>SUM(L11:L303)</f>
        <v>341968680.11008376</v>
      </c>
      <c r="M10" s="266">
        <f t="shared" ref="M10" si="1">K10-L10</f>
        <v>-204260895.26288378</v>
      </c>
      <c r="N10" s="264">
        <f>Statsandelar!AE10+M10</f>
        <v>10523418792.828142</v>
      </c>
    </row>
    <row r="11" spans="1:14" ht="16.5">
      <c r="A11" s="91">
        <v>5</v>
      </c>
      <c r="B11" s="10" t="s">
        <v>35</v>
      </c>
      <c r="C11" s="207">
        <v>2944326.3863999997</v>
      </c>
      <c r="D11" s="207">
        <v>694094.15778000013</v>
      </c>
      <c r="E11" s="207">
        <v>2250232.2286199997</v>
      </c>
      <c r="F11" s="530">
        <v>17167915.262365058</v>
      </c>
      <c r="I11" s="91">
        <v>5</v>
      </c>
      <c r="J11" s="10" t="s">
        <v>35</v>
      </c>
      <c r="K11" s="43">
        <v>3172335.5318</v>
      </c>
      <c r="L11" s="43">
        <v>548483.39200000011</v>
      </c>
      <c r="M11" s="29">
        <f t="shared" ref="M11:M74" si="2">K11-L11</f>
        <v>2623852.1398</v>
      </c>
      <c r="N11" s="49">
        <f>Statsandelar!AE11+M11</f>
        <v>41726835.941106007</v>
      </c>
    </row>
    <row r="12" spans="1:14" ht="16.5">
      <c r="A12" s="91">
        <v>9</v>
      </c>
      <c r="B12" s="10" t="s">
        <v>36</v>
      </c>
      <c r="C12" s="207">
        <v>123597.45540000001</v>
      </c>
      <c r="D12" s="207">
        <v>59567.726700000007</v>
      </c>
      <c r="E12" s="207">
        <v>64029.7287</v>
      </c>
      <c r="F12" s="530">
        <v>3746083.6186743034</v>
      </c>
      <c r="I12" s="91">
        <v>9</v>
      </c>
      <c r="J12" s="10" t="s">
        <v>36</v>
      </c>
      <c r="K12" s="43">
        <v>143157.14620000002</v>
      </c>
      <c r="L12" s="43">
        <v>31299.324000000001</v>
      </c>
      <c r="M12" s="29">
        <f t="shared" si="2"/>
        <v>111857.82220000002</v>
      </c>
      <c r="N12" s="49">
        <f>Statsandelar!AE12+M12</f>
        <v>10750624.874799501</v>
      </c>
    </row>
    <row r="13" spans="1:14" ht="16.5">
      <c r="A13" s="91">
        <v>10</v>
      </c>
      <c r="B13" s="10" t="s">
        <v>257</v>
      </c>
      <c r="C13" s="207">
        <v>151708.068</v>
      </c>
      <c r="D13" s="207">
        <v>232172.83740000002</v>
      </c>
      <c r="E13" s="207">
        <v>-80464.769400000019</v>
      </c>
      <c r="F13" s="530">
        <v>12254082.72144438</v>
      </c>
      <c r="I13" s="91">
        <v>10</v>
      </c>
      <c r="J13" s="10" t="s">
        <v>257</v>
      </c>
      <c r="K13" s="43">
        <v>166929.728</v>
      </c>
      <c r="L13" s="43">
        <v>294467.02108000003</v>
      </c>
      <c r="M13" s="83">
        <f t="shared" si="2"/>
        <v>-127537.29308000003</v>
      </c>
      <c r="N13" s="49">
        <f>Statsandelar!AE13+M13</f>
        <v>45011232.196558081</v>
      </c>
    </row>
    <row r="14" spans="1:14" ht="16.5">
      <c r="A14" s="91">
        <v>16</v>
      </c>
      <c r="B14" s="10" t="s">
        <v>37</v>
      </c>
      <c r="C14" s="207">
        <v>945944.42400000012</v>
      </c>
      <c r="D14" s="207">
        <v>137013.20808000001</v>
      </c>
      <c r="E14" s="207">
        <v>808931.2159200001</v>
      </c>
      <c r="F14" s="530">
        <v>11074293.125120997</v>
      </c>
      <c r="I14" s="91">
        <v>16</v>
      </c>
      <c r="J14" s="10" t="s">
        <v>37</v>
      </c>
      <c r="K14" s="43">
        <v>1146300.4804000002</v>
      </c>
      <c r="L14" s="43">
        <v>205860.12528000001</v>
      </c>
      <c r="M14" s="29">
        <f t="shared" si="2"/>
        <v>940440.3551200002</v>
      </c>
      <c r="N14" s="49">
        <f>Statsandelar!AE14+M14</f>
        <v>24074758.632283356</v>
      </c>
    </row>
    <row r="15" spans="1:14" ht="16.5">
      <c r="A15" s="91">
        <v>18</v>
      </c>
      <c r="B15" s="10" t="s">
        <v>38</v>
      </c>
      <c r="C15" s="207">
        <v>824206.1361</v>
      </c>
      <c r="D15" s="207">
        <v>276257.41716000001</v>
      </c>
      <c r="E15" s="207">
        <v>547948.71894000005</v>
      </c>
      <c r="F15" s="530">
        <v>4145644.734665215</v>
      </c>
      <c r="I15" s="91">
        <v>18</v>
      </c>
      <c r="J15" s="10" t="s">
        <v>38</v>
      </c>
      <c r="K15" s="43">
        <v>872058.78440000012</v>
      </c>
      <c r="L15" s="43">
        <v>331266.08344000002</v>
      </c>
      <c r="M15" s="29">
        <f t="shared" si="2"/>
        <v>540792.70096000005</v>
      </c>
      <c r="N15" s="49">
        <f>Statsandelar!AE15+M15</f>
        <v>9220063.1776194274</v>
      </c>
    </row>
    <row r="16" spans="1:14" ht="16.5">
      <c r="A16" s="91">
        <v>19</v>
      </c>
      <c r="B16" s="10" t="s">
        <v>39</v>
      </c>
      <c r="C16" s="207">
        <v>139809.39600000001</v>
      </c>
      <c r="D16" s="207">
        <v>203839.12470000001</v>
      </c>
      <c r="E16" s="207">
        <v>-64029.728700000007</v>
      </c>
      <c r="F16" s="530">
        <v>3013160.6703351475</v>
      </c>
      <c r="I16" s="91">
        <v>19</v>
      </c>
      <c r="J16" s="10" t="s">
        <v>39</v>
      </c>
      <c r="K16" s="43">
        <v>180492.7684</v>
      </c>
      <c r="L16" s="43">
        <v>221181.88960000002</v>
      </c>
      <c r="M16" s="83">
        <f t="shared" si="2"/>
        <v>-40689.121200000023</v>
      </c>
      <c r="N16" s="49">
        <f>Statsandelar!AE16+M16</f>
        <v>7452076.1968620764</v>
      </c>
    </row>
    <row r="17" spans="1:14" ht="16.5">
      <c r="A17" s="91">
        <v>20</v>
      </c>
      <c r="B17" s="10" t="s">
        <v>258</v>
      </c>
      <c r="C17" s="207">
        <v>288542.79600000003</v>
      </c>
      <c r="D17" s="207">
        <v>934997.64575999998</v>
      </c>
      <c r="E17" s="207">
        <v>-646454.8497599999</v>
      </c>
      <c r="F17" s="530">
        <v>8444643.2159270793</v>
      </c>
      <c r="I17" s="91">
        <v>20</v>
      </c>
      <c r="J17" s="10" t="s">
        <v>258</v>
      </c>
      <c r="K17" s="43">
        <v>365456.8688</v>
      </c>
      <c r="L17" s="43">
        <v>1084283.1055600001</v>
      </c>
      <c r="M17" s="83">
        <f t="shared" si="2"/>
        <v>-718826.23676</v>
      </c>
      <c r="N17" s="49">
        <f>Statsandelar!AE17+M17</f>
        <v>35214454.096286565</v>
      </c>
    </row>
    <row r="18" spans="1:14" ht="16.5">
      <c r="A18" s="91">
        <v>46</v>
      </c>
      <c r="B18" s="10" t="s">
        <v>40</v>
      </c>
      <c r="C18" s="207">
        <v>230611.1367</v>
      </c>
      <c r="D18" s="207">
        <v>23797.344000000001</v>
      </c>
      <c r="E18" s="207">
        <v>206813.79269999999</v>
      </c>
      <c r="F18" s="530">
        <v>2079113.5387745071</v>
      </c>
      <c r="I18" s="91">
        <v>46</v>
      </c>
      <c r="J18" s="10" t="s">
        <v>40</v>
      </c>
      <c r="K18" s="43">
        <v>251959.5582</v>
      </c>
      <c r="L18" s="43">
        <v>31299.324000000004</v>
      </c>
      <c r="M18" s="29">
        <f t="shared" si="2"/>
        <v>220660.23420000001</v>
      </c>
      <c r="N18" s="49">
        <f>Statsandelar!AE18+M18</f>
        <v>6260247.9891782003</v>
      </c>
    </row>
    <row r="19" spans="1:14" ht="16.5">
      <c r="A19" s="91">
        <v>47</v>
      </c>
      <c r="B19" s="10" t="s">
        <v>259</v>
      </c>
      <c r="C19" s="207">
        <v>22310.010000000002</v>
      </c>
      <c r="D19" s="207">
        <v>62542.394700000004</v>
      </c>
      <c r="E19" s="207">
        <v>-40232.384700000002</v>
      </c>
      <c r="F19" s="530">
        <v>3718583.5326697673</v>
      </c>
      <c r="I19" s="91">
        <v>47</v>
      </c>
      <c r="J19" s="10" t="s">
        <v>259</v>
      </c>
      <c r="K19" s="43">
        <v>14904.44</v>
      </c>
      <c r="L19" s="43">
        <v>70125.390199999994</v>
      </c>
      <c r="M19" s="83">
        <f t="shared" si="2"/>
        <v>-55220.950199999992</v>
      </c>
      <c r="N19" s="49">
        <f>Statsandelar!AE19+M19</f>
        <v>9801082.7193750199</v>
      </c>
    </row>
    <row r="20" spans="1:14" ht="16.5">
      <c r="A20" s="91">
        <v>49</v>
      </c>
      <c r="B20" s="10" t="s">
        <v>260</v>
      </c>
      <c r="C20" s="207">
        <v>3394244.9213999985</v>
      </c>
      <c r="D20" s="207">
        <v>18431115.807366002</v>
      </c>
      <c r="E20" s="207">
        <v>-15036870.885966003</v>
      </c>
      <c r="F20" s="530">
        <v>340456179.13084358</v>
      </c>
      <c r="I20" s="91">
        <v>49</v>
      </c>
      <c r="J20" s="10" t="s">
        <v>260</v>
      </c>
      <c r="K20" s="43">
        <v>3677148.9145999998</v>
      </c>
      <c r="L20" s="43">
        <v>18891310.63002</v>
      </c>
      <c r="M20" s="83">
        <f t="shared" si="2"/>
        <v>-15214161.71542</v>
      </c>
      <c r="N20" s="49">
        <f>Statsandelar!AE20+M20</f>
        <v>150383803.03106701</v>
      </c>
    </row>
    <row r="21" spans="1:14" ht="16.5">
      <c r="A21" s="91">
        <v>50</v>
      </c>
      <c r="B21" s="10" t="s">
        <v>41</v>
      </c>
      <c r="C21" s="207">
        <v>358521.86070000008</v>
      </c>
      <c r="D21" s="207">
        <v>194394.55380000002</v>
      </c>
      <c r="E21" s="207">
        <v>164127.30690000005</v>
      </c>
      <c r="F21" s="530">
        <v>7128653.0971924225</v>
      </c>
      <c r="I21" s="91">
        <v>50</v>
      </c>
      <c r="J21" s="10" t="s">
        <v>41</v>
      </c>
      <c r="K21" s="43">
        <v>314707.25060000003</v>
      </c>
      <c r="L21" s="43">
        <v>214176.80280000003</v>
      </c>
      <c r="M21" s="29">
        <f t="shared" si="2"/>
        <v>100530.44779999999</v>
      </c>
      <c r="N21" s="49">
        <f>Statsandelar!AE21+M21</f>
        <v>27552913.092867516</v>
      </c>
    </row>
    <row r="22" spans="1:14" ht="16.5">
      <c r="A22" s="91">
        <v>51</v>
      </c>
      <c r="B22" s="10" t="s">
        <v>261</v>
      </c>
      <c r="C22" s="207">
        <v>305052.20340000006</v>
      </c>
      <c r="D22" s="207">
        <v>431163.25326000003</v>
      </c>
      <c r="E22" s="207">
        <v>-126111.04985999997</v>
      </c>
      <c r="F22" s="530">
        <v>-4104029.9993399656</v>
      </c>
      <c r="I22" s="91">
        <v>51</v>
      </c>
      <c r="J22" s="10" t="s">
        <v>261</v>
      </c>
      <c r="K22" s="43">
        <v>311502.79600000003</v>
      </c>
      <c r="L22" s="43">
        <v>515704.05710800004</v>
      </c>
      <c r="M22" s="83">
        <f t="shared" si="2"/>
        <v>-204201.26110800001</v>
      </c>
      <c r="N22" s="49">
        <f>Statsandelar!AE22+M22</f>
        <v>13922456.39517878</v>
      </c>
    </row>
    <row r="23" spans="1:14" ht="16.5">
      <c r="A23" s="91">
        <v>52</v>
      </c>
      <c r="B23" s="10" t="s">
        <v>42</v>
      </c>
      <c r="C23" s="207">
        <v>68417.364000000001</v>
      </c>
      <c r="D23" s="207">
        <v>38745.0507</v>
      </c>
      <c r="E23" s="207">
        <v>29672.313300000002</v>
      </c>
      <c r="F23" s="530">
        <v>3941018.7000323124</v>
      </c>
      <c r="I23" s="91">
        <v>52</v>
      </c>
      <c r="J23" s="10" t="s">
        <v>42</v>
      </c>
      <c r="K23" s="43">
        <v>50824.140400000004</v>
      </c>
      <c r="L23" s="43">
        <v>41732.432000000001</v>
      </c>
      <c r="M23" s="29">
        <f t="shared" si="2"/>
        <v>9091.7084000000032</v>
      </c>
      <c r="N23" s="49">
        <f>Statsandelar!AE23+M23</f>
        <v>10085990.0030866</v>
      </c>
    </row>
    <row r="24" spans="1:14" ht="16.5">
      <c r="A24" s="91">
        <v>61</v>
      </c>
      <c r="B24" s="10" t="s">
        <v>43</v>
      </c>
      <c r="C24" s="207">
        <v>676736.97000000032</v>
      </c>
      <c r="D24" s="207">
        <v>417658.26054000005</v>
      </c>
      <c r="E24" s="207">
        <v>259078.70946000027</v>
      </c>
      <c r="F24" s="530">
        <v>13045973.450889928</v>
      </c>
      <c r="I24" s="91">
        <v>61</v>
      </c>
      <c r="J24" s="10" t="s">
        <v>43</v>
      </c>
      <c r="K24" s="43">
        <v>641114.48659999995</v>
      </c>
      <c r="L24" s="43">
        <v>423420.2359599999</v>
      </c>
      <c r="M24" s="29">
        <f t="shared" si="2"/>
        <v>217694.25064000004</v>
      </c>
      <c r="N24" s="49">
        <f>Statsandelar!AE24+M24</f>
        <v>50397718.319714405</v>
      </c>
    </row>
    <row r="25" spans="1:14" ht="16.5">
      <c r="A25" s="91">
        <v>69</v>
      </c>
      <c r="B25" s="10" t="s">
        <v>44</v>
      </c>
      <c r="C25" s="207">
        <v>309439.83870000008</v>
      </c>
      <c r="D25" s="207">
        <v>122110.12140000002</v>
      </c>
      <c r="E25" s="207">
        <v>187329.71730000008</v>
      </c>
      <c r="F25" s="530">
        <v>6714079.6530966032</v>
      </c>
      <c r="I25" s="91">
        <v>69</v>
      </c>
      <c r="J25" s="10" t="s">
        <v>44</v>
      </c>
      <c r="K25" s="43">
        <v>326481.7582000001</v>
      </c>
      <c r="L25" s="43">
        <v>175156.97888000001</v>
      </c>
      <c r="M25" s="29">
        <f t="shared" si="2"/>
        <v>151324.77932000009</v>
      </c>
      <c r="N25" s="49">
        <f>Statsandelar!AE25+M25</f>
        <v>27339727.443160146</v>
      </c>
    </row>
    <row r="26" spans="1:14" ht="16.5">
      <c r="A26" s="91">
        <v>71</v>
      </c>
      <c r="B26" s="10" t="s">
        <v>45</v>
      </c>
      <c r="C26" s="207">
        <v>174092.44470000002</v>
      </c>
      <c r="D26" s="207">
        <v>236634.83939999997</v>
      </c>
      <c r="E26" s="207">
        <v>-62542.394699999946</v>
      </c>
      <c r="F26" s="530">
        <v>10306746.123796521</v>
      </c>
      <c r="I26" s="91">
        <v>71</v>
      </c>
      <c r="J26" s="10" t="s">
        <v>45</v>
      </c>
      <c r="K26" s="43">
        <v>219095.26799999998</v>
      </c>
      <c r="L26" s="43">
        <v>195471.73060000001</v>
      </c>
      <c r="M26" s="29">
        <f t="shared" si="2"/>
        <v>23623.537399999972</v>
      </c>
      <c r="N26" s="49">
        <f>Statsandelar!AE26+M26</f>
        <v>28542846.833634097</v>
      </c>
    </row>
    <row r="27" spans="1:14" ht="16.5">
      <c r="A27" s="91">
        <v>72</v>
      </c>
      <c r="B27" s="10" t="s">
        <v>262</v>
      </c>
      <c r="C27" s="207">
        <v>7436.67</v>
      </c>
      <c r="D27" s="207">
        <v>7436.67</v>
      </c>
      <c r="E27" s="207">
        <v>0</v>
      </c>
      <c r="F27" s="530">
        <v>1498464.7377143414</v>
      </c>
      <c r="I27" s="91">
        <v>72</v>
      </c>
      <c r="J27" s="10" t="s">
        <v>262</v>
      </c>
      <c r="K27" s="43">
        <v>0</v>
      </c>
      <c r="L27" s="43">
        <v>22356.66</v>
      </c>
      <c r="M27" s="83">
        <f t="shared" si="2"/>
        <v>-22356.66</v>
      </c>
      <c r="N27" s="49">
        <f>Statsandelar!AE27+M27</f>
        <v>3968302.8784981221</v>
      </c>
    </row>
    <row r="28" spans="1:14" ht="16.5">
      <c r="A28" s="91">
        <v>74</v>
      </c>
      <c r="B28" s="10" t="s">
        <v>263</v>
      </c>
      <c r="C28" s="207">
        <v>50643.722699999998</v>
      </c>
      <c r="D28" s="207">
        <v>23797.344000000001</v>
      </c>
      <c r="E28" s="207">
        <v>26846.378699999997</v>
      </c>
      <c r="F28" s="530">
        <v>1154921.7514530597</v>
      </c>
      <c r="I28" s="91">
        <v>74</v>
      </c>
      <c r="J28" s="10" t="s">
        <v>263</v>
      </c>
      <c r="K28" s="43">
        <v>14904.44</v>
      </c>
      <c r="L28" s="43">
        <v>19375.772000000001</v>
      </c>
      <c r="M28" s="83">
        <f t="shared" si="2"/>
        <v>-4471.3320000000003</v>
      </c>
      <c r="N28" s="49">
        <f>Statsandelar!AE28+M28</f>
        <v>4862814.2113669319</v>
      </c>
    </row>
    <row r="29" spans="1:14" ht="16.5">
      <c r="A29" s="91">
        <v>75</v>
      </c>
      <c r="B29" s="10" t="s">
        <v>264</v>
      </c>
      <c r="C29" s="207">
        <v>269356.1874</v>
      </c>
      <c r="D29" s="207">
        <v>331898.5821</v>
      </c>
      <c r="E29" s="207">
        <v>-62542.394700000004</v>
      </c>
      <c r="F29" s="530">
        <v>2402101.9611460622</v>
      </c>
      <c r="I29" s="91">
        <v>75</v>
      </c>
      <c r="J29" s="10" t="s">
        <v>264</v>
      </c>
      <c r="K29" s="43">
        <v>319104.06040000007</v>
      </c>
      <c r="L29" s="43">
        <v>268115.97116000002</v>
      </c>
      <c r="M29" s="29">
        <f t="shared" si="2"/>
        <v>50988.089240000059</v>
      </c>
      <c r="N29" s="49">
        <f>Statsandelar!AE29+M29</f>
        <v>42860341.585854426</v>
      </c>
    </row>
    <row r="30" spans="1:14" ht="16.5">
      <c r="A30" s="91">
        <v>77</v>
      </c>
      <c r="B30" s="10" t="s">
        <v>46</v>
      </c>
      <c r="C30" s="207">
        <v>160632.07200000001</v>
      </c>
      <c r="D30" s="207">
        <v>86220.751980000001</v>
      </c>
      <c r="E30" s="207">
        <v>74411.320020000014</v>
      </c>
      <c r="F30" s="530">
        <v>5115599.6303481469</v>
      </c>
      <c r="I30" s="91">
        <v>77</v>
      </c>
      <c r="J30" s="10" t="s">
        <v>46</v>
      </c>
      <c r="K30" s="43">
        <v>214772.9804</v>
      </c>
      <c r="L30" s="43">
        <v>109532.72955999999</v>
      </c>
      <c r="M30" s="29">
        <f t="shared" si="2"/>
        <v>105240.25084000001</v>
      </c>
      <c r="N30" s="49">
        <f>Statsandelar!AE30+M30</f>
        <v>20199999.417761214</v>
      </c>
    </row>
    <row r="31" spans="1:14" ht="16.5">
      <c r="A31" s="91">
        <v>78</v>
      </c>
      <c r="B31" s="10" t="s">
        <v>265</v>
      </c>
      <c r="C31" s="207">
        <v>160780.80540000001</v>
      </c>
      <c r="D31" s="207">
        <v>229451.01617999998</v>
      </c>
      <c r="E31" s="207">
        <v>-68670.210779999965</v>
      </c>
      <c r="F31" s="530">
        <v>22798.05354307068</v>
      </c>
      <c r="I31" s="91">
        <v>78</v>
      </c>
      <c r="J31" s="10" t="s">
        <v>265</v>
      </c>
      <c r="K31" s="43">
        <v>204265.35019999999</v>
      </c>
      <c r="L31" s="43">
        <v>229409.14048</v>
      </c>
      <c r="M31" s="83">
        <f t="shared" si="2"/>
        <v>-25143.790280000016</v>
      </c>
      <c r="N31" s="49">
        <f>Statsandelar!AE31+M31</f>
        <v>15532271.077075653</v>
      </c>
    </row>
    <row r="32" spans="1:14" ht="16.5">
      <c r="A32" s="91">
        <v>79</v>
      </c>
      <c r="B32" s="10" t="s">
        <v>47</v>
      </c>
      <c r="C32" s="207">
        <v>77341.368000000002</v>
      </c>
      <c r="D32" s="207">
        <v>162695.00425800003</v>
      </c>
      <c r="E32" s="207">
        <v>-85353.636258000028</v>
      </c>
      <c r="F32" s="530">
        <v>-1241602.9369300799</v>
      </c>
      <c r="I32" s="91">
        <v>79</v>
      </c>
      <c r="J32" s="10" t="s">
        <v>47</v>
      </c>
      <c r="K32" s="43">
        <v>153515.73200000002</v>
      </c>
      <c r="L32" s="43">
        <v>175231.50108000002</v>
      </c>
      <c r="M32" s="83">
        <f t="shared" si="2"/>
        <v>-21715.769079999998</v>
      </c>
      <c r="N32" s="49">
        <f>Statsandelar!AE32+M32</f>
        <v>13587895.867589671</v>
      </c>
    </row>
    <row r="33" spans="1:14" ht="16.5">
      <c r="A33" s="91">
        <v>81</v>
      </c>
      <c r="B33" s="10" t="s">
        <v>266</v>
      </c>
      <c r="C33" s="207">
        <v>35770.382700000002</v>
      </c>
      <c r="D33" s="207">
        <v>226922.54837999999</v>
      </c>
      <c r="E33" s="207">
        <v>-191152.16567999998</v>
      </c>
      <c r="F33" s="530">
        <v>496649.78487504891</v>
      </c>
      <c r="I33" s="91">
        <v>81</v>
      </c>
      <c r="J33" s="10" t="s">
        <v>266</v>
      </c>
      <c r="K33" s="43">
        <v>43222.876000000004</v>
      </c>
      <c r="L33" s="43">
        <v>208244.83568000002</v>
      </c>
      <c r="M33" s="83">
        <f t="shared" si="2"/>
        <v>-165021.95968000003</v>
      </c>
      <c r="N33" s="49">
        <f>Statsandelar!AE33+M33</f>
        <v>9703912.527963737</v>
      </c>
    </row>
    <row r="34" spans="1:14" ht="16.5">
      <c r="A34" s="91">
        <v>82</v>
      </c>
      <c r="B34" s="10" t="s">
        <v>48</v>
      </c>
      <c r="C34" s="207">
        <v>190527.48539999995</v>
      </c>
      <c r="D34" s="207">
        <v>158058.98418</v>
      </c>
      <c r="E34" s="207">
        <v>32468.501219999947</v>
      </c>
      <c r="F34" s="530">
        <v>5527590.0523125855</v>
      </c>
      <c r="I34" s="91">
        <v>82</v>
      </c>
      <c r="J34" s="10" t="s">
        <v>48</v>
      </c>
      <c r="K34" s="43">
        <v>278787.5502</v>
      </c>
      <c r="L34" s="43">
        <v>185217.47587999998</v>
      </c>
      <c r="M34" s="29">
        <f t="shared" si="2"/>
        <v>93570.074320000014</v>
      </c>
      <c r="N34" s="49">
        <f>Statsandelar!AE34+M34</f>
        <v>13997452.711302713</v>
      </c>
    </row>
    <row r="35" spans="1:14" ht="16.5">
      <c r="A35" s="91">
        <v>86</v>
      </c>
      <c r="B35" s="10" t="s">
        <v>49</v>
      </c>
      <c r="C35" s="207">
        <v>489481.61939999991</v>
      </c>
      <c r="D35" s="207">
        <v>1442119.0464000001</v>
      </c>
      <c r="E35" s="207">
        <v>-952637.42700000014</v>
      </c>
      <c r="F35" s="530">
        <v>5395796.3843037458</v>
      </c>
      <c r="I35" s="91">
        <v>86</v>
      </c>
      <c r="J35" s="10" t="s">
        <v>49</v>
      </c>
      <c r="K35" s="43">
        <v>449070.77720000001</v>
      </c>
      <c r="L35" s="43">
        <v>1540746.4850000001</v>
      </c>
      <c r="M35" s="83">
        <f t="shared" si="2"/>
        <v>-1091675.7078</v>
      </c>
      <c r="N35" s="49">
        <f>Statsandelar!AE35+M35</f>
        <v>15292961.617063437</v>
      </c>
    </row>
    <row r="36" spans="1:14" ht="16.5">
      <c r="A36" s="91">
        <v>90</v>
      </c>
      <c r="B36" s="10" t="s">
        <v>50</v>
      </c>
      <c r="C36" s="207">
        <v>14873.34</v>
      </c>
      <c r="D36" s="207">
        <v>38670.684000000001</v>
      </c>
      <c r="E36" s="207">
        <v>-23797.344000000001</v>
      </c>
      <c r="F36" s="530">
        <v>749580.98546300665</v>
      </c>
      <c r="I36" s="91">
        <v>90</v>
      </c>
      <c r="J36" s="10" t="s">
        <v>50</v>
      </c>
      <c r="K36" s="43">
        <v>14904.44</v>
      </c>
      <c r="L36" s="43">
        <v>48469.238880000004</v>
      </c>
      <c r="M36" s="83">
        <f t="shared" si="2"/>
        <v>-33564.798880000002</v>
      </c>
      <c r="N36" s="49">
        <f>Statsandelar!AE36+M36</f>
        <v>13361228.660739874</v>
      </c>
    </row>
    <row r="37" spans="1:14" ht="16.5">
      <c r="A37" s="91">
        <v>91</v>
      </c>
      <c r="B37" s="10" t="s">
        <v>267</v>
      </c>
      <c r="C37" s="207">
        <v>6052631.3463000003</v>
      </c>
      <c r="D37" s="207">
        <v>96572446.399266049</v>
      </c>
      <c r="E37" s="207">
        <v>-90519815.052966043</v>
      </c>
      <c r="F37" s="530">
        <v>104130961.92741974</v>
      </c>
      <c r="I37" s="91">
        <v>91</v>
      </c>
      <c r="J37" s="10" t="s">
        <v>267</v>
      </c>
      <c r="K37" s="43">
        <v>6361364.0364000006</v>
      </c>
      <c r="L37" s="43">
        <v>94041881.820419982</v>
      </c>
      <c r="M37" s="83">
        <f t="shared" si="2"/>
        <v>-87680517.784019977</v>
      </c>
      <c r="N37" s="49">
        <f>Statsandelar!AE37+M37</f>
        <v>289962194.73984635</v>
      </c>
    </row>
    <row r="38" spans="1:14" ht="16.5">
      <c r="A38" s="91">
        <v>92</v>
      </c>
      <c r="B38" s="10" t="s">
        <v>268</v>
      </c>
      <c r="C38" s="207">
        <v>4284711.7872000011</v>
      </c>
      <c r="D38" s="207">
        <v>9879155.0214600042</v>
      </c>
      <c r="E38" s="207">
        <v>-5594443.2342600031</v>
      </c>
      <c r="F38" s="530">
        <v>172144939.52751657</v>
      </c>
      <c r="I38" s="91">
        <v>92</v>
      </c>
      <c r="J38" s="10" t="s">
        <v>268</v>
      </c>
      <c r="K38" s="43">
        <v>3890580.4954000013</v>
      </c>
      <c r="L38" s="43">
        <v>10947993.803352004</v>
      </c>
      <c r="M38" s="83">
        <f t="shared" si="2"/>
        <v>-7057413.3079520026</v>
      </c>
      <c r="N38" s="49">
        <f>Statsandelar!AE38+M38</f>
        <v>280539264.22264546</v>
      </c>
    </row>
    <row r="39" spans="1:14" ht="16.5">
      <c r="A39" s="91">
        <v>97</v>
      </c>
      <c r="B39" s="10" t="s">
        <v>51</v>
      </c>
      <c r="C39" s="207">
        <v>123523.08870000001</v>
      </c>
      <c r="D39" s="207">
        <v>118094.31960000002</v>
      </c>
      <c r="E39" s="207">
        <v>5428.7690999999904</v>
      </c>
      <c r="F39" s="530">
        <v>365593.17489262199</v>
      </c>
      <c r="I39" s="91">
        <v>97</v>
      </c>
      <c r="J39" s="10" t="s">
        <v>51</v>
      </c>
      <c r="K39" s="43">
        <v>131159.07200000001</v>
      </c>
      <c r="L39" s="43">
        <v>134095.24668000001</v>
      </c>
      <c r="M39" s="83">
        <f t="shared" si="2"/>
        <v>-2936.1746799999964</v>
      </c>
      <c r="N39" s="49">
        <f>Statsandelar!AE39+M39</f>
        <v>7417591.1068752743</v>
      </c>
    </row>
    <row r="40" spans="1:14" ht="16.5">
      <c r="A40" s="91">
        <v>98</v>
      </c>
      <c r="B40" s="10" t="s">
        <v>52</v>
      </c>
      <c r="C40" s="207">
        <v>1092000.6228</v>
      </c>
      <c r="D40" s="207">
        <v>3453814.1354339998</v>
      </c>
      <c r="E40" s="207">
        <v>-2361813.5126339998</v>
      </c>
      <c r="F40" s="530">
        <v>18304328.174333051</v>
      </c>
      <c r="I40" s="91">
        <v>98</v>
      </c>
      <c r="J40" s="10" t="s">
        <v>52</v>
      </c>
      <c r="K40" s="43">
        <v>1195708.699</v>
      </c>
      <c r="L40" s="43">
        <v>3647845.2951159999</v>
      </c>
      <c r="M40" s="83">
        <f t="shared" si="2"/>
        <v>-2452136.5961159999</v>
      </c>
      <c r="N40" s="49">
        <f>Statsandelar!AE40+M40</f>
        <v>45328633.693950474</v>
      </c>
    </row>
    <row r="41" spans="1:14" ht="16.5">
      <c r="A41" s="91">
        <v>102</v>
      </c>
      <c r="B41" s="10" t="s">
        <v>269</v>
      </c>
      <c r="C41" s="207">
        <v>267943.22010000009</v>
      </c>
      <c r="D41" s="207">
        <v>112323.46368</v>
      </c>
      <c r="E41" s="207">
        <v>155619.75642000011</v>
      </c>
      <c r="F41" s="530">
        <v>10116952.752617331</v>
      </c>
      <c r="I41" s="91">
        <v>102</v>
      </c>
      <c r="J41" s="10" t="s">
        <v>269</v>
      </c>
      <c r="K41" s="43">
        <v>365233.30220000003</v>
      </c>
      <c r="L41" s="43">
        <v>103690.18908000001</v>
      </c>
      <c r="M41" s="29">
        <f t="shared" si="2"/>
        <v>261543.11312000002</v>
      </c>
      <c r="N41" s="49">
        <f>Statsandelar!AE41+M41</f>
        <v>29996522.111807529</v>
      </c>
    </row>
    <row r="42" spans="1:14" ht="16.5">
      <c r="A42" s="91">
        <v>103</v>
      </c>
      <c r="B42" s="10" t="s">
        <v>53</v>
      </c>
      <c r="C42" s="207">
        <v>50643.722699999998</v>
      </c>
      <c r="D42" s="207">
        <v>84778.038</v>
      </c>
      <c r="E42" s="207">
        <v>-34134.315300000002</v>
      </c>
      <c r="F42" s="530">
        <v>1713446.7388783214</v>
      </c>
      <c r="I42" s="91">
        <v>103</v>
      </c>
      <c r="J42" s="10" t="s">
        <v>53</v>
      </c>
      <c r="K42" s="43">
        <v>38826.066200000001</v>
      </c>
      <c r="L42" s="43">
        <v>61108.204000000005</v>
      </c>
      <c r="M42" s="83">
        <f t="shared" si="2"/>
        <v>-22282.137800000004</v>
      </c>
      <c r="N42" s="49">
        <f>Statsandelar!AE42+M42</f>
        <v>6006653.2361155087</v>
      </c>
    </row>
    <row r="43" spans="1:14" ht="16.5">
      <c r="A43" s="91">
        <v>105</v>
      </c>
      <c r="B43" s="10" t="s">
        <v>54</v>
      </c>
      <c r="C43" s="207">
        <v>23797.344000000001</v>
      </c>
      <c r="D43" s="207">
        <v>26772.012000000002</v>
      </c>
      <c r="E43" s="207">
        <v>-2974.6680000000015</v>
      </c>
      <c r="F43" s="530">
        <v>2466613.7301361635</v>
      </c>
      <c r="I43" s="91">
        <v>105</v>
      </c>
      <c r="J43" s="10" t="s">
        <v>54</v>
      </c>
      <c r="K43" s="43">
        <v>38751.544000000002</v>
      </c>
      <c r="L43" s="43">
        <v>46203.764000000003</v>
      </c>
      <c r="M43" s="83">
        <f t="shared" si="2"/>
        <v>-7452.2200000000012</v>
      </c>
      <c r="N43" s="49">
        <f>Statsandelar!AE43+M43</f>
        <v>12206148.789206102</v>
      </c>
    </row>
    <row r="44" spans="1:14" ht="16.5">
      <c r="A44" s="91">
        <v>106</v>
      </c>
      <c r="B44" s="10" t="s">
        <v>270</v>
      </c>
      <c r="C44" s="207">
        <v>1225637.5827000001</v>
      </c>
      <c r="D44" s="207">
        <v>1182296.6699400004</v>
      </c>
      <c r="E44" s="207">
        <v>43340.912759999745</v>
      </c>
      <c r="F44" s="530">
        <v>20881432.851659544</v>
      </c>
      <c r="I44" s="91">
        <v>106</v>
      </c>
      <c r="J44" s="10" t="s">
        <v>270</v>
      </c>
      <c r="K44" s="43">
        <v>1183710.6247999996</v>
      </c>
      <c r="L44" s="43">
        <v>1457564.8053599996</v>
      </c>
      <c r="M44" s="83">
        <f t="shared" si="2"/>
        <v>-273854.18056000001</v>
      </c>
      <c r="N44" s="49">
        <f>Statsandelar!AE44+M44</f>
        <v>70072928.261322722</v>
      </c>
    </row>
    <row r="45" spans="1:14" ht="16.5">
      <c r="A45" s="91">
        <v>108</v>
      </c>
      <c r="B45" s="10" t="s">
        <v>271</v>
      </c>
      <c r="C45" s="207">
        <v>166655.77470000001</v>
      </c>
      <c r="D45" s="207">
        <v>391466.3088</v>
      </c>
      <c r="E45" s="207">
        <v>-224810.53409999999</v>
      </c>
      <c r="F45" s="530">
        <v>8775315.9835937787</v>
      </c>
      <c r="I45" s="91">
        <v>108</v>
      </c>
      <c r="J45" s="10" t="s">
        <v>271</v>
      </c>
      <c r="K45" s="43">
        <v>277222.58400000003</v>
      </c>
      <c r="L45" s="43">
        <v>325955.63146800001</v>
      </c>
      <c r="M45" s="83">
        <f t="shared" si="2"/>
        <v>-48733.047467999975</v>
      </c>
      <c r="N45" s="49">
        <f>Statsandelar!AE45+M45</f>
        <v>25697716.094582774</v>
      </c>
    </row>
    <row r="46" spans="1:14" ht="16.5">
      <c r="A46" s="91">
        <v>109</v>
      </c>
      <c r="B46" s="10" t="s">
        <v>272</v>
      </c>
      <c r="C46" s="207">
        <v>885409.93020000018</v>
      </c>
      <c r="D46" s="207">
        <v>1079016.19698</v>
      </c>
      <c r="E46" s="207">
        <v>-193606.26677999983</v>
      </c>
      <c r="F46" s="530">
        <v>14161132.362430038</v>
      </c>
      <c r="I46" s="91">
        <v>109</v>
      </c>
      <c r="J46" s="10" t="s">
        <v>272</v>
      </c>
      <c r="K46" s="43">
        <v>1050166.8424000002</v>
      </c>
      <c r="L46" s="43">
        <v>1178881.5862400003</v>
      </c>
      <c r="M46" s="83">
        <f t="shared" si="2"/>
        <v>-128714.74384000013</v>
      </c>
      <c r="N46" s="49">
        <f>Statsandelar!AE46+M46</f>
        <v>119235770.9069881</v>
      </c>
    </row>
    <row r="47" spans="1:14" ht="16.5">
      <c r="A47" s="91">
        <v>111</v>
      </c>
      <c r="B47" s="10" t="s">
        <v>55</v>
      </c>
      <c r="C47" s="207">
        <v>349597.8567</v>
      </c>
      <c r="D47" s="207">
        <v>253025.26007999998</v>
      </c>
      <c r="E47" s="207">
        <v>96572.596620000026</v>
      </c>
      <c r="F47" s="530">
        <v>11943915.013494825</v>
      </c>
      <c r="I47" s="91">
        <v>111</v>
      </c>
      <c r="J47" s="10" t="s">
        <v>55</v>
      </c>
      <c r="K47" s="43">
        <v>547067.4702000001</v>
      </c>
      <c r="L47" s="43">
        <v>310206.10972000007</v>
      </c>
      <c r="M47" s="29">
        <f t="shared" si="2"/>
        <v>236861.36048000003</v>
      </c>
      <c r="N47" s="49">
        <f>Statsandelar!AE47+M47</f>
        <v>54042351.561610267</v>
      </c>
    </row>
    <row r="48" spans="1:14" ht="16.5">
      <c r="A48" s="91">
        <v>139</v>
      </c>
      <c r="B48" s="10" t="s">
        <v>273</v>
      </c>
      <c r="C48" s="207">
        <v>271140.98820000002</v>
      </c>
      <c r="D48" s="207">
        <v>202604.63748</v>
      </c>
      <c r="E48" s="207">
        <v>68536.350720000017</v>
      </c>
      <c r="F48" s="530">
        <v>14625829.087286441</v>
      </c>
      <c r="I48" s="91">
        <v>139</v>
      </c>
      <c r="J48" s="10" t="s">
        <v>273</v>
      </c>
      <c r="K48" s="43">
        <v>260902.22220000005</v>
      </c>
      <c r="L48" s="43">
        <v>165394.57068</v>
      </c>
      <c r="M48" s="29">
        <f t="shared" si="2"/>
        <v>95507.651520000043</v>
      </c>
      <c r="N48" s="49">
        <f>Statsandelar!AE48+M48</f>
        <v>33124236.958024368</v>
      </c>
    </row>
    <row r="49" spans="1:14" ht="16.5">
      <c r="A49" s="91">
        <v>140</v>
      </c>
      <c r="B49" s="10" t="s">
        <v>274</v>
      </c>
      <c r="C49" s="207">
        <v>492456.28740000003</v>
      </c>
      <c r="D49" s="207">
        <v>374361.96779999998</v>
      </c>
      <c r="E49" s="207">
        <v>118094.31960000005</v>
      </c>
      <c r="F49" s="530">
        <v>23370882.917091563</v>
      </c>
      <c r="I49" s="91">
        <v>140</v>
      </c>
      <c r="J49" s="10" t="s">
        <v>274</v>
      </c>
      <c r="K49" s="43">
        <v>463900.69500000012</v>
      </c>
      <c r="L49" s="43">
        <v>563939.29628000001</v>
      </c>
      <c r="M49" s="83">
        <f t="shared" si="2"/>
        <v>-100038.60127999989</v>
      </c>
      <c r="N49" s="49">
        <f>Statsandelar!AE49+M49</f>
        <v>65613294.341593102</v>
      </c>
    </row>
    <row r="50" spans="1:14" ht="16.5">
      <c r="A50" s="91">
        <v>142</v>
      </c>
      <c r="B50" s="10" t="s">
        <v>275</v>
      </c>
      <c r="C50" s="207">
        <v>477582.9474</v>
      </c>
      <c r="D50" s="207">
        <v>65591.429400000008</v>
      </c>
      <c r="E50" s="207">
        <v>411991.51799999998</v>
      </c>
      <c r="F50" s="530">
        <v>4376040.1723184986</v>
      </c>
      <c r="I50" s="91">
        <v>142</v>
      </c>
      <c r="J50" s="10" t="s">
        <v>275</v>
      </c>
      <c r="K50" s="43">
        <v>562046.43240000005</v>
      </c>
      <c r="L50" s="43">
        <v>88845.366840000002</v>
      </c>
      <c r="M50" s="29">
        <f t="shared" si="2"/>
        <v>473201.06556000002</v>
      </c>
      <c r="N50" s="49">
        <f>Statsandelar!AE50+M50</f>
        <v>19639336.30907204</v>
      </c>
    </row>
    <row r="51" spans="1:14" ht="16.5">
      <c r="A51" s="91">
        <v>143</v>
      </c>
      <c r="B51" s="10" t="s">
        <v>276</v>
      </c>
      <c r="C51" s="207">
        <v>400315.94610000012</v>
      </c>
      <c r="D51" s="207">
        <v>75928.400700000013</v>
      </c>
      <c r="E51" s="207">
        <v>324387.54540000012</v>
      </c>
      <c r="F51" s="530">
        <v>4116532.3870008942</v>
      </c>
      <c r="I51" s="91">
        <v>143</v>
      </c>
      <c r="J51" s="10" t="s">
        <v>276</v>
      </c>
      <c r="K51" s="43">
        <v>380212.26440000016</v>
      </c>
      <c r="L51" s="43">
        <v>86445.752000000008</v>
      </c>
      <c r="M51" s="29">
        <f t="shared" si="2"/>
        <v>293766.51240000012</v>
      </c>
      <c r="N51" s="49">
        <f>Statsandelar!AE51+M51</f>
        <v>21077489.63808655</v>
      </c>
    </row>
    <row r="52" spans="1:14" ht="16.5">
      <c r="A52" s="91">
        <v>145</v>
      </c>
      <c r="B52" s="10" t="s">
        <v>277</v>
      </c>
      <c r="C52" s="207">
        <v>431698.69349999999</v>
      </c>
      <c r="D52" s="207">
        <v>339127.02533999999</v>
      </c>
      <c r="E52" s="207">
        <v>92571.668160000001</v>
      </c>
      <c r="F52" s="530">
        <v>15926877.485280966</v>
      </c>
      <c r="I52" s="91">
        <v>145</v>
      </c>
      <c r="J52" s="10" t="s">
        <v>277</v>
      </c>
      <c r="K52" s="43">
        <v>402419.88</v>
      </c>
      <c r="L52" s="43">
        <v>342027.08912000008</v>
      </c>
      <c r="M52" s="29">
        <f t="shared" si="2"/>
        <v>60392.790879999928</v>
      </c>
      <c r="N52" s="49">
        <f>Statsandelar!AE52+M52</f>
        <v>35323129.072735913</v>
      </c>
    </row>
    <row r="53" spans="1:14" ht="16.5">
      <c r="A53" s="91">
        <v>146</v>
      </c>
      <c r="B53" s="10" t="s">
        <v>278</v>
      </c>
      <c r="C53" s="207">
        <v>72953.732699999993</v>
      </c>
      <c r="D53" s="207">
        <v>101213.0787</v>
      </c>
      <c r="E53" s="207">
        <v>-28259.346000000005</v>
      </c>
      <c r="F53" s="530">
        <v>5049892.8728625728</v>
      </c>
      <c r="I53" s="91">
        <v>146</v>
      </c>
      <c r="J53" s="10" t="s">
        <v>278</v>
      </c>
      <c r="K53" s="43">
        <v>102840.636</v>
      </c>
      <c r="L53" s="43">
        <v>77055.954800000007</v>
      </c>
      <c r="M53" s="29">
        <f t="shared" si="2"/>
        <v>25784.681199999992</v>
      </c>
      <c r="N53" s="49">
        <f>Statsandelar!AE53+M53</f>
        <v>23426495.163884498</v>
      </c>
    </row>
    <row r="54" spans="1:14" ht="16.5">
      <c r="A54" s="91">
        <v>148</v>
      </c>
      <c r="B54" s="10" t="s">
        <v>279</v>
      </c>
      <c r="C54" s="207">
        <v>133860.06</v>
      </c>
      <c r="D54" s="207">
        <v>159144.73800000001</v>
      </c>
      <c r="E54" s="207">
        <v>-25284.678000000014</v>
      </c>
      <c r="F54" s="530">
        <v>10083269.322733348</v>
      </c>
      <c r="I54" s="91">
        <v>148</v>
      </c>
      <c r="J54" s="10" t="s">
        <v>279</v>
      </c>
      <c r="K54" s="43">
        <v>153515.73200000002</v>
      </c>
      <c r="L54" s="43">
        <v>283243.97776000004</v>
      </c>
      <c r="M54" s="83">
        <f t="shared" si="2"/>
        <v>-129728.24576000002</v>
      </c>
      <c r="N54" s="49">
        <f>Statsandelar!AE54+M54</f>
        <v>27651967.381390102</v>
      </c>
    </row>
    <row r="55" spans="1:14" ht="16.5">
      <c r="A55" s="91">
        <v>149</v>
      </c>
      <c r="B55" s="10" t="s">
        <v>280</v>
      </c>
      <c r="C55" s="207">
        <v>71466.398700000005</v>
      </c>
      <c r="D55" s="207">
        <v>2608938.5187359997</v>
      </c>
      <c r="E55" s="207">
        <v>-2537472.1200359999</v>
      </c>
      <c r="F55" s="530">
        <v>-210336.00400227495</v>
      </c>
      <c r="I55" s="91">
        <v>149</v>
      </c>
      <c r="J55" s="10" t="s">
        <v>280</v>
      </c>
      <c r="K55" s="43">
        <v>96878.86</v>
      </c>
      <c r="L55" s="43">
        <v>2791273.7143200003</v>
      </c>
      <c r="M55" s="83">
        <f t="shared" si="2"/>
        <v>-2694394.8543200004</v>
      </c>
      <c r="N55" s="49">
        <f>Statsandelar!AE55+M55</f>
        <v>5756776.9519685823</v>
      </c>
    </row>
    <row r="56" spans="1:14" ht="16.5">
      <c r="A56" s="91">
        <v>151</v>
      </c>
      <c r="B56" s="10" t="s">
        <v>281</v>
      </c>
      <c r="C56" s="207">
        <v>19335.342000000001</v>
      </c>
      <c r="D56" s="207">
        <v>47594.688000000002</v>
      </c>
      <c r="E56" s="207">
        <v>-28259.346000000001</v>
      </c>
      <c r="F56" s="530">
        <v>827719.50095007184</v>
      </c>
      <c r="I56" s="91">
        <v>151</v>
      </c>
      <c r="J56" s="10" t="s">
        <v>281</v>
      </c>
      <c r="K56" s="43">
        <v>26827.992000000002</v>
      </c>
      <c r="L56" s="43">
        <v>67069.98000000001</v>
      </c>
      <c r="M56" s="83">
        <f t="shared" si="2"/>
        <v>-40241.988000000012</v>
      </c>
      <c r="N56" s="49">
        <f>Statsandelar!AE56+M56</f>
        <v>8254018.5622253222</v>
      </c>
    </row>
    <row r="57" spans="1:14" ht="16.5">
      <c r="A57" s="91">
        <v>152</v>
      </c>
      <c r="B57" s="10" t="s">
        <v>282</v>
      </c>
      <c r="C57" s="207">
        <v>345284.58809999999</v>
      </c>
      <c r="D57" s="207">
        <v>136462.89449999999</v>
      </c>
      <c r="E57" s="207">
        <v>208821.6936</v>
      </c>
      <c r="F57" s="530">
        <v>4908722.1148093594</v>
      </c>
      <c r="I57" s="91">
        <v>152</v>
      </c>
      <c r="J57" s="10" t="s">
        <v>282</v>
      </c>
      <c r="K57" s="43">
        <v>344292.56400000001</v>
      </c>
      <c r="L57" s="43">
        <v>118862.909</v>
      </c>
      <c r="M57" s="29">
        <f t="shared" si="2"/>
        <v>225429.65500000003</v>
      </c>
      <c r="N57" s="49">
        <f>Statsandelar!AE57+M57</f>
        <v>15089553.506983774</v>
      </c>
    </row>
    <row r="58" spans="1:14" ht="16.5">
      <c r="A58" s="91">
        <v>153</v>
      </c>
      <c r="B58" s="10" t="s">
        <v>56</v>
      </c>
      <c r="C58" s="207">
        <v>371833.5</v>
      </c>
      <c r="D58" s="207">
        <v>1464086.9695799998</v>
      </c>
      <c r="E58" s="207">
        <v>-1092253.4695799998</v>
      </c>
      <c r="F58" s="530">
        <v>22686417.860267177</v>
      </c>
      <c r="I58" s="91">
        <v>153</v>
      </c>
      <c r="J58" s="10" t="s">
        <v>56</v>
      </c>
      <c r="K58" s="43">
        <v>548557.9142</v>
      </c>
      <c r="L58" s="43">
        <v>1610625.9519399998</v>
      </c>
      <c r="M58" s="83">
        <f t="shared" si="2"/>
        <v>-1062068.0377399998</v>
      </c>
      <c r="N58" s="49">
        <f>Statsandelar!AE58+M58</f>
        <v>70348553.978884667</v>
      </c>
    </row>
    <row r="59" spans="1:14" ht="16.5">
      <c r="A59" s="91">
        <v>165</v>
      </c>
      <c r="B59" s="10" t="s">
        <v>57</v>
      </c>
      <c r="C59" s="207">
        <v>788361.38670000003</v>
      </c>
      <c r="D59" s="207">
        <v>391629.91554000002</v>
      </c>
      <c r="E59" s="207">
        <v>396731.47116000002</v>
      </c>
      <c r="F59" s="530">
        <v>12713397.945649192</v>
      </c>
      <c r="I59" s="91">
        <v>165</v>
      </c>
      <c r="J59" s="10" t="s">
        <v>57</v>
      </c>
      <c r="K59" s="43">
        <v>636494.11020000011</v>
      </c>
      <c r="L59" s="43">
        <v>431915.76676000009</v>
      </c>
      <c r="M59" s="29">
        <f t="shared" si="2"/>
        <v>204578.34344000003</v>
      </c>
      <c r="N59" s="49">
        <f>Statsandelar!AE59+M59</f>
        <v>31483418.479480278</v>
      </c>
    </row>
    <row r="60" spans="1:14" ht="16.5">
      <c r="A60" s="91">
        <v>167</v>
      </c>
      <c r="B60" s="10" t="s">
        <v>58</v>
      </c>
      <c r="C60" s="207">
        <v>715705.12080000015</v>
      </c>
      <c r="D60" s="207">
        <v>11202797.503422001</v>
      </c>
      <c r="E60" s="207">
        <v>-10487092.382622002</v>
      </c>
      <c r="F60" s="530">
        <v>45487317.64574258</v>
      </c>
      <c r="I60" s="91">
        <v>167</v>
      </c>
      <c r="J60" s="10" t="s">
        <v>58</v>
      </c>
      <c r="K60" s="43">
        <v>638431.68739999994</v>
      </c>
      <c r="L60" s="43">
        <v>11442842.077568</v>
      </c>
      <c r="M60" s="83">
        <f t="shared" si="2"/>
        <v>-10804410.390168</v>
      </c>
      <c r="N60" s="49">
        <f>Statsandelar!AE60+M60</f>
        <v>164463323.48271346</v>
      </c>
    </row>
    <row r="61" spans="1:14" ht="16.5">
      <c r="A61" s="91">
        <v>169</v>
      </c>
      <c r="B61" s="10" t="s">
        <v>283</v>
      </c>
      <c r="C61" s="207">
        <v>261770.78400000004</v>
      </c>
      <c r="D61" s="207">
        <v>159992.51837999999</v>
      </c>
      <c r="E61" s="207">
        <v>101778.26562000005</v>
      </c>
      <c r="F61" s="530">
        <v>2557305.8787149321</v>
      </c>
      <c r="I61" s="91">
        <v>169</v>
      </c>
      <c r="J61" s="10" t="s">
        <v>283</v>
      </c>
      <c r="K61" s="43">
        <v>247413.704</v>
      </c>
      <c r="L61" s="43">
        <v>205040.38108000002</v>
      </c>
      <c r="M61" s="29">
        <f t="shared" si="2"/>
        <v>42373.322919999977</v>
      </c>
      <c r="N61" s="49">
        <f>Statsandelar!AE61+M61</f>
        <v>10364025.805991583</v>
      </c>
    </row>
    <row r="62" spans="1:14" ht="16.5">
      <c r="A62" s="91">
        <v>171</v>
      </c>
      <c r="B62" s="10" t="s">
        <v>284</v>
      </c>
      <c r="C62" s="207">
        <v>67078.763399999996</v>
      </c>
      <c r="D62" s="207">
        <v>89299.533360000001</v>
      </c>
      <c r="E62" s="207">
        <v>-22220.769960000005</v>
      </c>
      <c r="F62" s="530">
        <v>2600906.892105612</v>
      </c>
      <c r="I62" s="91">
        <v>171</v>
      </c>
      <c r="J62" s="10" t="s">
        <v>284</v>
      </c>
      <c r="K62" s="43">
        <v>34280.212</v>
      </c>
      <c r="L62" s="43">
        <v>149104.01776000002</v>
      </c>
      <c r="M62" s="83">
        <f t="shared" si="2"/>
        <v>-114823.80576000002</v>
      </c>
      <c r="N62" s="49">
        <f>Statsandelar!AE62+M62</f>
        <v>13496541.365017368</v>
      </c>
    </row>
    <row r="63" spans="1:14" ht="16.5">
      <c r="A63" s="91">
        <v>172</v>
      </c>
      <c r="B63" s="10" t="s">
        <v>59</v>
      </c>
      <c r="C63" s="207">
        <v>305052.2034</v>
      </c>
      <c r="D63" s="207">
        <v>327168.85998000001</v>
      </c>
      <c r="E63" s="207">
        <v>-22116.65658000001</v>
      </c>
      <c r="F63" s="530">
        <v>2364038.8124810955</v>
      </c>
      <c r="I63" s="91">
        <v>172</v>
      </c>
      <c r="J63" s="10" t="s">
        <v>59</v>
      </c>
      <c r="K63" s="43">
        <v>301218.73240000004</v>
      </c>
      <c r="L63" s="43">
        <v>291635.17747999995</v>
      </c>
      <c r="M63" s="29">
        <f t="shared" si="2"/>
        <v>9583.5549200000823</v>
      </c>
      <c r="N63" s="49">
        <f>Statsandelar!AE63+M63</f>
        <v>17281766.787793264</v>
      </c>
    </row>
    <row r="64" spans="1:14" ht="16.5">
      <c r="A64" s="91">
        <v>176</v>
      </c>
      <c r="B64" s="10" t="s">
        <v>285</v>
      </c>
      <c r="C64" s="207">
        <v>66930.030000000013</v>
      </c>
      <c r="D64" s="207">
        <v>284155.16070000001</v>
      </c>
      <c r="E64" s="207">
        <v>-217225.13069999998</v>
      </c>
      <c r="F64" s="530">
        <v>3041941.2193185529</v>
      </c>
      <c r="I64" s="91">
        <v>176</v>
      </c>
      <c r="J64" s="10" t="s">
        <v>285</v>
      </c>
      <c r="K64" s="43">
        <v>53655.984000000004</v>
      </c>
      <c r="L64" s="43">
        <v>278072.13708000001</v>
      </c>
      <c r="M64" s="83">
        <f t="shared" si="2"/>
        <v>-224416.15308000002</v>
      </c>
      <c r="N64" s="49">
        <f>Statsandelar!AE64+M64</f>
        <v>21908804.33891841</v>
      </c>
    </row>
    <row r="65" spans="1:14" ht="16.5">
      <c r="A65" s="91">
        <v>177</v>
      </c>
      <c r="B65" s="10" t="s">
        <v>60</v>
      </c>
      <c r="C65" s="207">
        <v>184503.78270000001</v>
      </c>
      <c r="D65" s="207">
        <v>80375.52936</v>
      </c>
      <c r="E65" s="207">
        <v>104128.25334000001</v>
      </c>
      <c r="F65" s="530">
        <v>968698.49693697854</v>
      </c>
      <c r="I65" s="91">
        <v>177</v>
      </c>
      <c r="J65" s="10" t="s">
        <v>60</v>
      </c>
      <c r="K65" s="43">
        <v>26827.992000000002</v>
      </c>
      <c r="L65" s="43">
        <v>105106.11088000001</v>
      </c>
      <c r="M65" s="83">
        <f t="shared" si="2"/>
        <v>-78278.118880000009</v>
      </c>
      <c r="N65" s="49">
        <f>Statsandelar!AE65+M65</f>
        <v>4681368.5172036495</v>
      </c>
    </row>
    <row r="66" spans="1:14" ht="16.5">
      <c r="A66" s="91">
        <v>178</v>
      </c>
      <c r="B66" s="10" t="s">
        <v>61</v>
      </c>
      <c r="C66" s="207">
        <v>129546.79140000002</v>
      </c>
      <c r="D66" s="207">
        <v>119908.86708000001</v>
      </c>
      <c r="E66" s="207">
        <v>9637.9243200000055</v>
      </c>
      <c r="F66" s="530">
        <v>3820354.8878941964</v>
      </c>
      <c r="I66" s="91">
        <v>178</v>
      </c>
      <c r="J66" s="10" t="s">
        <v>61</v>
      </c>
      <c r="K66" s="43">
        <v>114987.7546</v>
      </c>
      <c r="L66" s="43">
        <v>139386.32287999999</v>
      </c>
      <c r="M66" s="83">
        <f t="shared" si="2"/>
        <v>-24398.568279999992</v>
      </c>
      <c r="N66" s="49">
        <f>Statsandelar!AE66+M66</f>
        <v>24029502.746114511</v>
      </c>
    </row>
    <row r="67" spans="1:14" ht="16.5">
      <c r="A67" s="91">
        <v>179</v>
      </c>
      <c r="B67" s="10" t="s">
        <v>62</v>
      </c>
      <c r="C67" s="207">
        <v>1196634.5697000003</v>
      </c>
      <c r="D67" s="207">
        <v>12061185.549510002</v>
      </c>
      <c r="E67" s="207">
        <v>-10864550.979810001</v>
      </c>
      <c r="F67" s="530">
        <v>46341479.585767344</v>
      </c>
      <c r="I67" s="91">
        <v>179</v>
      </c>
      <c r="J67" s="10" t="s">
        <v>62</v>
      </c>
      <c r="K67" s="43">
        <v>1141009.4042</v>
      </c>
      <c r="L67" s="43">
        <v>11961087.341695996</v>
      </c>
      <c r="M67" s="83">
        <f t="shared" si="2"/>
        <v>-10820077.937495995</v>
      </c>
      <c r="N67" s="49">
        <f>Statsandelar!AE67+M67</f>
        <v>209898014.52464426</v>
      </c>
    </row>
    <row r="68" spans="1:14" ht="16.5">
      <c r="A68" s="91">
        <v>181</v>
      </c>
      <c r="B68" s="10" t="s">
        <v>63</v>
      </c>
      <c r="C68" s="207">
        <v>53544.024000000005</v>
      </c>
      <c r="D68" s="207">
        <v>58006.025999999998</v>
      </c>
      <c r="E68" s="207">
        <v>-4462.0019999999931</v>
      </c>
      <c r="F68" s="530">
        <v>1859351.3492854869</v>
      </c>
      <c r="I68" s="91">
        <v>181</v>
      </c>
      <c r="J68" s="10" t="s">
        <v>63</v>
      </c>
      <c r="K68" s="43">
        <v>53655.983999999997</v>
      </c>
      <c r="L68" s="43">
        <v>120725.96400000001</v>
      </c>
      <c r="M68" s="83">
        <f t="shared" si="2"/>
        <v>-67069.98000000001</v>
      </c>
      <c r="N68" s="49">
        <f>Statsandelar!AE68+M68</f>
        <v>5638949.5893837288</v>
      </c>
    </row>
    <row r="69" spans="1:14" ht="16.5">
      <c r="A69" s="91">
        <v>182</v>
      </c>
      <c r="B69" s="10" t="s">
        <v>64</v>
      </c>
      <c r="C69" s="207">
        <v>172530.74400000001</v>
      </c>
      <c r="D69" s="207">
        <v>447464.43390000006</v>
      </c>
      <c r="E69" s="207">
        <v>-274933.68990000006</v>
      </c>
      <c r="F69" s="530">
        <v>5466995.9447947899</v>
      </c>
      <c r="I69" s="91">
        <v>182</v>
      </c>
      <c r="J69" s="10" t="s">
        <v>64</v>
      </c>
      <c r="K69" s="43">
        <v>289146.136</v>
      </c>
      <c r="L69" s="43">
        <v>469132.15343999997</v>
      </c>
      <c r="M69" s="83">
        <f t="shared" si="2"/>
        <v>-179986.01743999997</v>
      </c>
      <c r="N69" s="49">
        <f>Statsandelar!AE69+M69</f>
        <v>47092052.900544174</v>
      </c>
    </row>
    <row r="70" spans="1:14" ht="16.5">
      <c r="A70" s="91">
        <v>186</v>
      </c>
      <c r="B70" s="10" t="s">
        <v>286</v>
      </c>
      <c r="C70" s="207">
        <v>793492.6889999999</v>
      </c>
      <c r="D70" s="207">
        <v>3296909.3224380007</v>
      </c>
      <c r="E70" s="207">
        <v>-2503416.6334380009</v>
      </c>
      <c r="F70" s="530">
        <v>16109315.776696114</v>
      </c>
      <c r="I70" s="91">
        <v>186</v>
      </c>
      <c r="J70" s="10" t="s">
        <v>286</v>
      </c>
      <c r="K70" s="43">
        <v>710345.61040000001</v>
      </c>
      <c r="L70" s="43">
        <v>3145480.7118080007</v>
      </c>
      <c r="M70" s="83">
        <f t="shared" si="2"/>
        <v>-2435135.1014080006</v>
      </c>
      <c r="N70" s="49">
        <f>Statsandelar!AE70+M70</f>
        <v>42489830.699034192</v>
      </c>
    </row>
    <row r="71" spans="1:14" ht="16.5">
      <c r="A71" s="91">
        <v>202</v>
      </c>
      <c r="B71" s="10" t="s">
        <v>287</v>
      </c>
      <c r="C71" s="207">
        <v>1256053.5629999998</v>
      </c>
      <c r="D71" s="207">
        <v>3793183.5962159997</v>
      </c>
      <c r="E71" s="207">
        <v>-2537130.0332159996</v>
      </c>
      <c r="F71" s="530">
        <v>21442575.792510662</v>
      </c>
      <c r="I71" s="91">
        <v>202</v>
      </c>
      <c r="J71" s="10" t="s">
        <v>287</v>
      </c>
      <c r="K71" s="43">
        <v>1268665.9327999996</v>
      </c>
      <c r="L71" s="43">
        <v>3853241.8923120019</v>
      </c>
      <c r="M71" s="83">
        <f t="shared" si="2"/>
        <v>-2584575.9595120023</v>
      </c>
      <c r="N71" s="49">
        <f>Statsandelar!AE71+M71</f>
        <v>38691341.848754309</v>
      </c>
    </row>
    <row r="72" spans="1:14" ht="16.5">
      <c r="A72" s="91">
        <v>204</v>
      </c>
      <c r="B72" s="10" t="s">
        <v>65</v>
      </c>
      <c r="C72" s="207">
        <v>22310.010000000002</v>
      </c>
      <c r="D72" s="207">
        <v>908820.56735999999</v>
      </c>
      <c r="E72" s="207">
        <v>-886510.55735999998</v>
      </c>
      <c r="F72" s="530">
        <v>-841101.17614443006</v>
      </c>
      <c r="I72" s="91">
        <v>204</v>
      </c>
      <c r="J72" s="10" t="s">
        <v>65</v>
      </c>
      <c r="K72" s="43">
        <v>14904.44</v>
      </c>
      <c r="L72" s="43">
        <v>1048616.78064</v>
      </c>
      <c r="M72" s="83">
        <f t="shared" si="2"/>
        <v>-1033712.3406400001</v>
      </c>
      <c r="N72" s="49">
        <f>Statsandelar!AE72+M72</f>
        <v>11419783.834099103</v>
      </c>
    </row>
    <row r="73" spans="1:14" ht="16.5">
      <c r="A73" s="91">
        <v>205</v>
      </c>
      <c r="B73" s="10" t="s">
        <v>288</v>
      </c>
      <c r="C73" s="207">
        <v>422625.95610000013</v>
      </c>
      <c r="D73" s="207">
        <v>629499.24216000014</v>
      </c>
      <c r="E73" s="207">
        <v>-206873.28606000001</v>
      </c>
      <c r="F73" s="530">
        <v>46613526.498745061</v>
      </c>
      <c r="I73" s="91">
        <v>205</v>
      </c>
      <c r="J73" s="10" t="s">
        <v>288</v>
      </c>
      <c r="K73" s="43">
        <v>469638.90440000006</v>
      </c>
      <c r="L73" s="43">
        <v>659730.13216000004</v>
      </c>
      <c r="M73" s="83">
        <f t="shared" si="2"/>
        <v>-190091.22775999998</v>
      </c>
      <c r="N73" s="49">
        <f>Statsandelar!AE73+M73</f>
        <v>124482004.84023179</v>
      </c>
    </row>
    <row r="74" spans="1:14" ht="16.5">
      <c r="A74" s="91">
        <v>208</v>
      </c>
      <c r="B74" s="10" t="s">
        <v>66</v>
      </c>
      <c r="C74" s="207">
        <v>108649.74870000003</v>
      </c>
      <c r="D74" s="207">
        <v>73280.946179999999</v>
      </c>
      <c r="E74" s="207">
        <v>35368.802520000027</v>
      </c>
      <c r="F74" s="530">
        <v>17398496.000046365</v>
      </c>
      <c r="I74" s="91">
        <v>208</v>
      </c>
      <c r="J74" s="10" t="s">
        <v>66</v>
      </c>
      <c r="K74" s="43">
        <v>68560.423999999999</v>
      </c>
      <c r="L74" s="43">
        <v>107192.73248000002</v>
      </c>
      <c r="M74" s="83">
        <f t="shared" si="2"/>
        <v>-38632.308480000022</v>
      </c>
      <c r="N74" s="49">
        <f>Statsandelar!AE74+M74</f>
        <v>39861572.06249667</v>
      </c>
    </row>
    <row r="75" spans="1:14" ht="16.5">
      <c r="A75" s="91">
        <v>211</v>
      </c>
      <c r="B75" s="10" t="s">
        <v>67</v>
      </c>
      <c r="C75" s="207">
        <v>822495.70200000005</v>
      </c>
      <c r="D75" s="207">
        <v>2028952.6254360005</v>
      </c>
      <c r="E75" s="207">
        <v>-1206456.9234360005</v>
      </c>
      <c r="F75" s="530">
        <v>22165452.507766061</v>
      </c>
      <c r="I75" s="91">
        <v>211</v>
      </c>
      <c r="J75" s="10" t="s">
        <v>67</v>
      </c>
      <c r="K75" s="43">
        <v>648492.18439999991</v>
      </c>
      <c r="L75" s="43">
        <v>2109562.5140479994</v>
      </c>
      <c r="M75" s="83">
        <f t="shared" ref="M75:M138" si="3">K75-L75</f>
        <v>-1461070.3296479995</v>
      </c>
      <c r="N75" s="49">
        <f>Statsandelar!AE75+M75</f>
        <v>48361717.013164669</v>
      </c>
    </row>
    <row r="76" spans="1:14" ht="16.5">
      <c r="A76" s="91">
        <v>213</v>
      </c>
      <c r="B76" s="10" t="s">
        <v>68</v>
      </c>
      <c r="C76" s="207">
        <v>62616.761399999996</v>
      </c>
      <c r="D76" s="207">
        <v>166844.66611799999</v>
      </c>
      <c r="E76" s="207">
        <v>-104227.90471800001</v>
      </c>
      <c r="F76" s="530">
        <v>1661570.6240857318</v>
      </c>
      <c r="I76" s="91">
        <v>213</v>
      </c>
      <c r="J76" s="10" t="s">
        <v>68</v>
      </c>
      <c r="K76" s="43">
        <v>11998.074199999999</v>
      </c>
      <c r="L76" s="43">
        <v>146749.11624</v>
      </c>
      <c r="M76" s="83">
        <f t="shared" si="3"/>
        <v>-134751.04204</v>
      </c>
      <c r="N76" s="49">
        <f>Statsandelar!AE76+M76</f>
        <v>19717866.086578563</v>
      </c>
    </row>
    <row r="77" spans="1:14" ht="16.5">
      <c r="A77" s="91">
        <v>214</v>
      </c>
      <c r="B77" s="10" t="s">
        <v>69</v>
      </c>
      <c r="C77" s="207">
        <v>452149.53600000014</v>
      </c>
      <c r="D77" s="207">
        <v>232247.20410000006</v>
      </c>
      <c r="E77" s="207">
        <v>219902.33190000008</v>
      </c>
      <c r="F77" s="530">
        <v>10871886.599722017</v>
      </c>
      <c r="I77" s="91">
        <v>214</v>
      </c>
      <c r="J77" s="10" t="s">
        <v>69</v>
      </c>
      <c r="K77" s="43">
        <v>501012.7506000002</v>
      </c>
      <c r="L77" s="43">
        <v>168643.73860000001</v>
      </c>
      <c r="M77" s="29">
        <f t="shared" si="3"/>
        <v>332369.01200000022</v>
      </c>
      <c r="N77" s="49">
        <f>Statsandelar!AE77+M77</f>
        <v>38047310.954816163</v>
      </c>
    </row>
    <row r="78" spans="1:14" ht="16.5">
      <c r="A78" s="91">
        <v>216</v>
      </c>
      <c r="B78" s="10" t="s">
        <v>70</v>
      </c>
      <c r="C78" s="207">
        <v>65517.062699999995</v>
      </c>
      <c r="D78" s="207">
        <v>54317.437680000003</v>
      </c>
      <c r="E78" s="207">
        <v>11199.625019999992</v>
      </c>
      <c r="F78" s="530">
        <v>1056734.656355096</v>
      </c>
      <c r="I78" s="91">
        <v>216</v>
      </c>
      <c r="J78" s="10" t="s">
        <v>70</v>
      </c>
      <c r="K78" s="43">
        <v>61108.204000000005</v>
      </c>
      <c r="L78" s="43">
        <v>67069.98000000001</v>
      </c>
      <c r="M78" s="83">
        <f t="shared" si="3"/>
        <v>-5961.7760000000053</v>
      </c>
      <c r="N78" s="49">
        <f>Statsandelar!AE78+M78</f>
        <v>6443006.6884860806</v>
      </c>
    </row>
    <row r="79" spans="1:14" ht="16.5">
      <c r="A79" s="91">
        <v>217</v>
      </c>
      <c r="B79" s="10" t="s">
        <v>71</v>
      </c>
      <c r="C79" s="207">
        <v>46107.353999999999</v>
      </c>
      <c r="D79" s="207">
        <v>72879.365999999995</v>
      </c>
      <c r="E79" s="207">
        <v>-26772.011999999995</v>
      </c>
      <c r="F79" s="530">
        <v>4993733.1891571041</v>
      </c>
      <c r="I79" s="91">
        <v>217</v>
      </c>
      <c r="J79" s="10" t="s">
        <v>71</v>
      </c>
      <c r="K79" s="43">
        <v>86520.2742</v>
      </c>
      <c r="L79" s="43">
        <v>58127.316000000006</v>
      </c>
      <c r="M79" s="29">
        <f t="shared" si="3"/>
        <v>28392.958199999994</v>
      </c>
      <c r="N79" s="49">
        <f>Statsandelar!AE79+M79</f>
        <v>17288417.223408543</v>
      </c>
    </row>
    <row r="80" spans="1:14" ht="16.5">
      <c r="A80" s="91">
        <v>218</v>
      </c>
      <c r="B80" s="10" t="s">
        <v>289</v>
      </c>
      <c r="C80" s="207">
        <v>22310.010000000002</v>
      </c>
      <c r="D80" s="207">
        <v>367520.23139999999</v>
      </c>
      <c r="E80" s="207">
        <v>-345210.22139999998</v>
      </c>
      <c r="F80" s="530">
        <v>835649.7093116492</v>
      </c>
      <c r="I80" s="91">
        <v>218</v>
      </c>
      <c r="J80" s="10" t="s">
        <v>289</v>
      </c>
      <c r="K80" s="43">
        <v>29808.880000000001</v>
      </c>
      <c r="L80" s="43">
        <v>380063.22000000009</v>
      </c>
      <c r="M80" s="83">
        <f t="shared" si="3"/>
        <v>-350254.34000000008</v>
      </c>
      <c r="N80" s="49">
        <f>Statsandelar!AE80+M80</f>
        <v>5298273.5742746741</v>
      </c>
    </row>
    <row r="81" spans="1:14" ht="16.5">
      <c r="A81" s="91">
        <v>224</v>
      </c>
      <c r="B81" s="10" t="s">
        <v>290</v>
      </c>
      <c r="C81" s="207">
        <v>380757.50400000007</v>
      </c>
      <c r="D81" s="207">
        <v>122035.75470000002</v>
      </c>
      <c r="E81" s="207">
        <v>258721.74930000005</v>
      </c>
      <c r="F81" s="530">
        <v>6596155.6238698931</v>
      </c>
      <c r="I81" s="91">
        <v>224</v>
      </c>
      <c r="J81" s="10" t="s">
        <v>290</v>
      </c>
      <c r="K81" s="43">
        <v>244432.81599999999</v>
      </c>
      <c r="L81" s="43">
        <v>141726.31995999999</v>
      </c>
      <c r="M81" s="29">
        <f t="shared" si="3"/>
        <v>102706.49604</v>
      </c>
      <c r="N81" s="49">
        <f>Statsandelar!AE81+M81</f>
        <v>22300862.751765214</v>
      </c>
    </row>
    <row r="82" spans="1:14" ht="16.5">
      <c r="A82" s="91">
        <v>226</v>
      </c>
      <c r="B82" s="10" t="s">
        <v>72</v>
      </c>
      <c r="C82" s="207">
        <v>86339.738700000002</v>
      </c>
      <c r="D82" s="207">
        <v>59642.093399999998</v>
      </c>
      <c r="E82" s="207">
        <v>26697.645300000004</v>
      </c>
      <c r="F82" s="530">
        <v>4579723.8335215021</v>
      </c>
      <c r="I82" s="91">
        <v>226</v>
      </c>
      <c r="J82" s="10" t="s">
        <v>72</v>
      </c>
      <c r="K82" s="43">
        <v>175872.39199999999</v>
      </c>
      <c r="L82" s="43">
        <v>117894.1204</v>
      </c>
      <c r="M82" s="29">
        <f t="shared" si="3"/>
        <v>57978.271599999993</v>
      </c>
      <c r="N82" s="49">
        <f>Statsandelar!AE82+M82</f>
        <v>16969103.224848103</v>
      </c>
    </row>
    <row r="83" spans="1:14" ht="16.5">
      <c r="A83" s="91">
        <v>230</v>
      </c>
      <c r="B83" s="10" t="s">
        <v>73</v>
      </c>
      <c r="C83" s="207">
        <v>68566.097399999999</v>
      </c>
      <c r="D83" s="207">
        <v>73548.666299999997</v>
      </c>
      <c r="E83" s="207">
        <v>-4982.5688999999984</v>
      </c>
      <c r="F83" s="530">
        <v>1694868.9782900398</v>
      </c>
      <c r="I83" s="91">
        <v>230</v>
      </c>
      <c r="J83" s="10" t="s">
        <v>73</v>
      </c>
      <c r="K83" s="43">
        <v>83464.864000000001</v>
      </c>
      <c r="L83" s="43">
        <v>69405.505747999996</v>
      </c>
      <c r="M83" s="29">
        <f t="shared" si="3"/>
        <v>14059.358252000005</v>
      </c>
      <c r="N83" s="49">
        <f>Statsandelar!AE83+M83</f>
        <v>8854011.3278909251</v>
      </c>
    </row>
    <row r="84" spans="1:14" ht="16.5">
      <c r="A84" s="91">
        <v>231</v>
      </c>
      <c r="B84" s="10" t="s">
        <v>291</v>
      </c>
      <c r="C84" s="207">
        <v>76002.767399999997</v>
      </c>
      <c r="D84" s="207">
        <v>288542.79599999997</v>
      </c>
      <c r="E84" s="207">
        <v>-212540.02859999996</v>
      </c>
      <c r="F84" s="530">
        <v>-1263583.0329345874</v>
      </c>
      <c r="I84" s="91">
        <v>231</v>
      </c>
      <c r="J84" s="10" t="s">
        <v>291</v>
      </c>
      <c r="K84" s="43">
        <v>68709.468399999998</v>
      </c>
      <c r="L84" s="43">
        <v>372611.00000000006</v>
      </c>
      <c r="M84" s="83">
        <f t="shared" si="3"/>
        <v>-303901.53160000005</v>
      </c>
      <c r="N84" s="49">
        <f>Statsandelar!AE84+M84</f>
        <v>2508738.9531449955</v>
      </c>
    </row>
    <row r="85" spans="1:14" ht="16.5">
      <c r="A85" s="91">
        <v>232</v>
      </c>
      <c r="B85" s="10" t="s">
        <v>74</v>
      </c>
      <c r="C85" s="207">
        <v>215663.43000000002</v>
      </c>
      <c r="D85" s="207">
        <v>245930.67690000002</v>
      </c>
      <c r="E85" s="207">
        <v>-30267.246899999998</v>
      </c>
      <c r="F85" s="530">
        <v>9960978.1950475611</v>
      </c>
      <c r="I85" s="91">
        <v>232</v>
      </c>
      <c r="J85" s="10" t="s">
        <v>74</v>
      </c>
      <c r="K85" s="43">
        <v>269844.88620000001</v>
      </c>
      <c r="L85" s="43">
        <v>207171.71600000001</v>
      </c>
      <c r="M85" s="29">
        <f t="shared" si="3"/>
        <v>62673.170199999993</v>
      </c>
      <c r="N85" s="49">
        <f>Statsandelar!AE85+M85</f>
        <v>45139479.922543272</v>
      </c>
    </row>
    <row r="86" spans="1:14" ht="16.5">
      <c r="A86" s="91">
        <v>233</v>
      </c>
      <c r="B86" s="10" t="s">
        <v>75</v>
      </c>
      <c r="C86" s="207">
        <v>461296.64009999996</v>
      </c>
      <c r="D86" s="207">
        <v>266604.61950000003</v>
      </c>
      <c r="E86" s="207">
        <v>194692.02059999993</v>
      </c>
      <c r="F86" s="530">
        <v>17426390.83203784</v>
      </c>
      <c r="I86" s="91">
        <v>233</v>
      </c>
      <c r="J86" s="10" t="s">
        <v>75</v>
      </c>
      <c r="K86" s="43">
        <v>301218.73239999998</v>
      </c>
      <c r="L86" s="43">
        <v>252034.08039999998</v>
      </c>
      <c r="M86" s="29">
        <f t="shared" si="3"/>
        <v>49184.652000000002</v>
      </c>
      <c r="N86" s="49">
        <f>Statsandelar!AE86+M86</f>
        <v>56787474.726266958</v>
      </c>
    </row>
    <row r="87" spans="1:14" ht="16.5">
      <c r="A87" s="91">
        <v>235</v>
      </c>
      <c r="B87" s="10" t="s">
        <v>292</v>
      </c>
      <c r="C87" s="207">
        <v>3763252.4868000001</v>
      </c>
      <c r="D87" s="207">
        <v>1420165.9965599994</v>
      </c>
      <c r="E87" s="207">
        <v>2343086.4902400007</v>
      </c>
      <c r="F87" s="530">
        <v>20398833.331188861</v>
      </c>
      <c r="I87" s="91">
        <v>235</v>
      </c>
      <c r="J87" s="10" t="s">
        <v>292</v>
      </c>
      <c r="K87" s="43">
        <v>3863454.4146000012</v>
      </c>
      <c r="L87" s="43">
        <v>1585848.810884</v>
      </c>
      <c r="M87" s="29">
        <f t="shared" si="3"/>
        <v>2277605.6037160009</v>
      </c>
      <c r="N87" s="49">
        <f>Statsandelar!AE87+M87</f>
        <v>6204021.8194617005</v>
      </c>
    </row>
    <row r="88" spans="1:14" ht="16.5">
      <c r="A88" s="91">
        <v>236</v>
      </c>
      <c r="B88" s="10" t="s">
        <v>293</v>
      </c>
      <c r="C88" s="207">
        <v>333311.54940000002</v>
      </c>
      <c r="D88" s="207">
        <v>66216.109679999994</v>
      </c>
      <c r="E88" s="207">
        <v>267095.43972000002</v>
      </c>
      <c r="F88" s="530">
        <v>5750945.1205027476</v>
      </c>
      <c r="I88" s="91">
        <v>236</v>
      </c>
      <c r="J88" s="10" t="s">
        <v>293</v>
      </c>
      <c r="K88" s="43">
        <v>298237.84440000006</v>
      </c>
      <c r="L88" s="43">
        <v>100783.82328</v>
      </c>
      <c r="M88" s="29">
        <f t="shared" si="3"/>
        <v>197454.02112000005</v>
      </c>
      <c r="N88" s="49">
        <f>Statsandelar!AE88+M88</f>
        <v>14412894.133435823</v>
      </c>
    </row>
    <row r="89" spans="1:14" ht="16.5">
      <c r="A89" s="91">
        <v>239</v>
      </c>
      <c r="B89" s="10" t="s">
        <v>76</v>
      </c>
      <c r="C89" s="207">
        <v>65442.695999999996</v>
      </c>
      <c r="D89" s="207">
        <v>19335.342000000001</v>
      </c>
      <c r="E89" s="207">
        <v>46107.353999999992</v>
      </c>
      <c r="F89" s="530">
        <v>666518.02646879433</v>
      </c>
      <c r="I89" s="91">
        <v>239</v>
      </c>
      <c r="J89" s="10" t="s">
        <v>76</v>
      </c>
      <c r="K89" s="43">
        <v>77577.610199999996</v>
      </c>
      <c r="L89" s="43">
        <v>19375.772000000001</v>
      </c>
      <c r="M89" s="29">
        <f t="shared" si="3"/>
        <v>58201.838199999998</v>
      </c>
      <c r="N89" s="49">
        <f>Statsandelar!AE89+M89</f>
        <v>8629183.1645153165</v>
      </c>
    </row>
    <row r="90" spans="1:14" ht="16.5">
      <c r="A90" s="91">
        <v>240</v>
      </c>
      <c r="B90" s="10" t="s">
        <v>77</v>
      </c>
      <c r="C90" s="207">
        <v>194989.48740000004</v>
      </c>
      <c r="D90" s="207">
        <v>459879.21079799999</v>
      </c>
      <c r="E90" s="207">
        <v>-264889.72339799994</v>
      </c>
      <c r="F90" s="530">
        <v>200333.9897934511</v>
      </c>
      <c r="I90" s="91">
        <v>240</v>
      </c>
      <c r="J90" s="10" t="s">
        <v>77</v>
      </c>
      <c r="K90" s="43">
        <v>128327.22839999999</v>
      </c>
      <c r="L90" s="43">
        <v>426878.06604000006</v>
      </c>
      <c r="M90" s="83">
        <f t="shared" si="3"/>
        <v>-298550.83764000004</v>
      </c>
      <c r="N90" s="49">
        <f>Statsandelar!AE90+M90</f>
        <v>55332689.424402222</v>
      </c>
    </row>
    <row r="91" spans="1:14" ht="16.5">
      <c r="A91" s="91">
        <v>241</v>
      </c>
      <c r="B91" s="10" t="s">
        <v>78</v>
      </c>
      <c r="C91" s="207">
        <v>358596.22740000003</v>
      </c>
      <c r="D91" s="207">
        <v>186913.26378000001</v>
      </c>
      <c r="E91" s="207">
        <v>171682.96362000002</v>
      </c>
      <c r="F91" s="530">
        <v>3190735.2328331838</v>
      </c>
      <c r="I91" s="91">
        <v>241</v>
      </c>
      <c r="J91" s="10" t="s">
        <v>78</v>
      </c>
      <c r="K91" s="43">
        <v>326556.28040000005</v>
      </c>
      <c r="L91" s="43">
        <v>235490.152</v>
      </c>
      <c r="M91" s="29">
        <f t="shared" si="3"/>
        <v>91066.128400000045</v>
      </c>
      <c r="N91" s="49">
        <f>Statsandelar!AE91+M91</f>
        <v>16239011.104095738</v>
      </c>
    </row>
    <row r="92" spans="1:14" ht="16.5">
      <c r="A92" s="91">
        <v>244</v>
      </c>
      <c r="B92" s="10" t="s">
        <v>79</v>
      </c>
      <c r="C92" s="207">
        <v>428500.92540000001</v>
      </c>
      <c r="D92" s="207">
        <v>553368.56403600005</v>
      </c>
      <c r="E92" s="207">
        <v>-124867.63863600005</v>
      </c>
      <c r="F92" s="530">
        <v>21283006.022752889</v>
      </c>
      <c r="I92" s="91">
        <v>244</v>
      </c>
      <c r="J92" s="10" t="s">
        <v>79</v>
      </c>
      <c r="K92" s="43">
        <v>480072.01239999995</v>
      </c>
      <c r="L92" s="43">
        <v>685738.37995999993</v>
      </c>
      <c r="M92" s="83">
        <f t="shared" si="3"/>
        <v>-205666.36755999998</v>
      </c>
      <c r="N92" s="49">
        <f>Statsandelar!AE92+M92</f>
        <v>33536249.60917253</v>
      </c>
    </row>
    <row r="93" spans="1:14" ht="16.5">
      <c r="A93" s="91">
        <v>245</v>
      </c>
      <c r="B93" s="10" t="s">
        <v>294</v>
      </c>
      <c r="C93" s="207">
        <v>638438.11950000015</v>
      </c>
      <c r="D93" s="207">
        <v>1806560.4964199997</v>
      </c>
      <c r="E93" s="207">
        <v>-1168122.3769199997</v>
      </c>
      <c r="F93" s="530">
        <v>16737997.141653344</v>
      </c>
      <c r="I93" s="91">
        <v>245</v>
      </c>
      <c r="J93" s="10" t="s">
        <v>294</v>
      </c>
      <c r="K93" s="43">
        <v>656093.44880000013</v>
      </c>
      <c r="L93" s="43">
        <v>1920973.6538399993</v>
      </c>
      <c r="M93" s="83">
        <f t="shared" si="3"/>
        <v>-1264880.2050399992</v>
      </c>
      <c r="N93" s="49">
        <f>Statsandelar!AE93+M93</f>
        <v>39750748.135794535</v>
      </c>
    </row>
    <row r="94" spans="1:14" ht="16.5">
      <c r="A94" s="91">
        <v>249</v>
      </c>
      <c r="B94" s="10" t="s">
        <v>295</v>
      </c>
      <c r="C94" s="207">
        <v>194989.48740000001</v>
      </c>
      <c r="D94" s="207">
        <v>127271.17038000001</v>
      </c>
      <c r="E94" s="207">
        <v>67718.317020000002</v>
      </c>
      <c r="F94" s="530">
        <v>6804056.8324813358</v>
      </c>
      <c r="I94" s="91">
        <v>249</v>
      </c>
      <c r="J94" s="10" t="s">
        <v>295</v>
      </c>
      <c r="K94" s="43">
        <v>205681.272</v>
      </c>
      <c r="L94" s="43">
        <v>170134.1826</v>
      </c>
      <c r="M94" s="29">
        <f t="shared" si="3"/>
        <v>35547.089399999997</v>
      </c>
      <c r="N94" s="49">
        <f>Statsandelar!AE94+M94</f>
        <v>30989471.252199024</v>
      </c>
    </row>
    <row r="95" spans="1:14" ht="16.5">
      <c r="A95" s="91">
        <v>250</v>
      </c>
      <c r="B95" s="10" t="s">
        <v>80</v>
      </c>
      <c r="C95" s="207">
        <v>55105.724699999999</v>
      </c>
      <c r="D95" s="207">
        <v>11898.672</v>
      </c>
      <c r="E95" s="207">
        <v>43207.0527</v>
      </c>
      <c r="F95" s="530">
        <v>1286989.838870896</v>
      </c>
      <c r="I95" s="91">
        <v>250</v>
      </c>
      <c r="J95" s="10" t="s">
        <v>80</v>
      </c>
      <c r="K95" s="43">
        <v>50675.096000000005</v>
      </c>
      <c r="L95" s="43">
        <v>35770.656000000003</v>
      </c>
      <c r="M95" s="29">
        <f t="shared" si="3"/>
        <v>14904.440000000002</v>
      </c>
      <c r="N95" s="49">
        <f>Statsandelar!AE95+M95</f>
        <v>7274037.4195727305</v>
      </c>
    </row>
    <row r="96" spans="1:14" ht="16.5">
      <c r="A96" s="91">
        <v>256</v>
      </c>
      <c r="B96" s="10" t="s">
        <v>81</v>
      </c>
      <c r="C96" s="207">
        <v>114524.71800000001</v>
      </c>
      <c r="D96" s="207">
        <v>19335.342000000001</v>
      </c>
      <c r="E96" s="207">
        <v>95189.376000000004</v>
      </c>
      <c r="F96" s="530">
        <v>2118954.2913343464</v>
      </c>
      <c r="I96" s="91">
        <v>256</v>
      </c>
      <c r="J96" s="10" t="s">
        <v>81</v>
      </c>
      <c r="K96" s="43">
        <v>99934.270199999999</v>
      </c>
      <c r="L96" s="43">
        <v>11923.552000000001</v>
      </c>
      <c r="M96" s="29">
        <f t="shared" si="3"/>
        <v>88010.718200000003</v>
      </c>
      <c r="N96" s="49">
        <f>Statsandelar!AE96+M96</f>
        <v>7900494.2024320718</v>
      </c>
    </row>
    <row r="97" spans="1:14" ht="16.5">
      <c r="A97" s="91">
        <v>257</v>
      </c>
      <c r="B97" s="10" t="s">
        <v>296</v>
      </c>
      <c r="C97" s="207">
        <v>1194775.4021999999</v>
      </c>
      <c r="D97" s="207">
        <v>1744787.0533980001</v>
      </c>
      <c r="E97" s="207">
        <v>-550011.65119800018</v>
      </c>
      <c r="F97" s="530">
        <v>36986755.059025198</v>
      </c>
      <c r="I97" s="91">
        <v>257</v>
      </c>
      <c r="J97" s="10" t="s">
        <v>296</v>
      </c>
      <c r="K97" s="43">
        <v>1106058.4924000001</v>
      </c>
      <c r="L97" s="43">
        <v>1753480.5380079998</v>
      </c>
      <c r="M97" s="83">
        <f t="shared" si="3"/>
        <v>-647422.04560799967</v>
      </c>
      <c r="N97" s="49">
        <f>Statsandelar!AE97+M97</f>
        <v>35023212.6944988</v>
      </c>
    </row>
    <row r="98" spans="1:14" ht="16.5">
      <c r="A98" s="91">
        <v>260</v>
      </c>
      <c r="B98" s="10" t="s">
        <v>297</v>
      </c>
      <c r="C98" s="207">
        <v>144271.39800000002</v>
      </c>
      <c r="D98" s="207">
        <v>145193.54508000001</v>
      </c>
      <c r="E98" s="207">
        <v>-922.14707999999519</v>
      </c>
      <c r="F98" s="530">
        <v>14676518.106149394</v>
      </c>
      <c r="I98" s="91">
        <v>260</v>
      </c>
      <c r="J98" s="10" t="s">
        <v>297</v>
      </c>
      <c r="K98" s="43">
        <v>140176.25820000001</v>
      </c>
      <c r="L98" s="43">
        <v>133499.06908000002</v>
      </c>
      <c r="M98" s="29">
        <f t="shared" si="3"/>
        <v>6677.1891199999955</v>
      </c>
      <c r="N98" s="49">
        <f>Statsandelar!AE98+M98</f>
        <v>43953667.444089212</v>
      </c>
    </row>
    <row r="99" spans="1:14" ht="16.5">
      <c r="A99" s="91">
        <v>261</v>
      </c>
      <c r="B99" s="10" t="s">
        <v>82</v>
      </c>
      <c r="C99" s="207">
        <v>140181.22950000002</v>
      </c>
      <c r="D99" s="207">
        <v>142932.79739999998</v>
      </c>
      <c r="E99" s="207">
        <v>-2751.5678999999654</v>
      </c>
      <c r="F99" s="530">
        <v>10655809.061931621</v>
      </c>
      <c r="I99" s="91">
        <v>261</v>
      </c>
      <c r="J99" s="10" t="s">
        <v>82</v>
      </c>
      <c r="K99" s="43">
        <v>205755.7942</v>
      </c>
      <c r="L99" s="43">
        <v>162681.96260000003</v>
      </c>
      <c r="M99" s="29">
        <f t="shared" si="3"/>
        <v>43073.831599999976</v>
      </c>
      <c r="N99" s="49">
        <f>Statsandelar!AE99+M99</f>
        <v>25776268.146542769</v>
      </c>
    </row>
    <row r="100" spans="1:14" ht="16.5">
      <c r="A100" s="91">
        <v>263</v>
      </c>
      <c r="B100" s="10" t="s">
        <v>83</v>
      </c>
      <c r="C100" s="207">
        <v>251656.91280000005</v>
      </c>
      <c r="D100" s="207">
        <v>104187.74669999999</v>
      </c>
      <c r="E100" s="207">
        <v>147469.16610000006</v>
      </c>
      <c r="F100" s="530">
        <v>9898987.0476624351</v>
      </c>
      <c r="I100" s="91">
        <v>263</v>
      </c>
      <c r="J100" s="10" t="s">
        <v>83</v>
      </c>
      <c r="K100" s="43">
        <v>314483.68400000001</v>
      </c>
      <c r="L100" s="43">
        <v>155289.36035999999</v>
      </c>
      <c r="M100" s="29">
        <f t="shared" si="3"/>
        <v>159194.32364000002</v>
      </c>
      <c r="N100" s="49">
        <f>Statsandelar!AE100+M100</f>
        <v>34486581.417508714</v>
      </c>
    </row>
    <row r="101" spans="1:14" ht="16.5">
      <c r="A101" s="91">
        <v>265</v>
      </c>
      <c r="B101" s="10" t="s">
        <v>84</v>
      </c>
      <c r="C101" s="207">
        <v>4536.3687</v>
      </c>
      <c r="D101" s="207">
        <v>53618.390699999996</v>
      </c>
      <c r="E101" s="207">
        <v>-49082.021999999997</v>
      </c>
      <c r="F101" s="530">
        <v>1507417.6012700126</v>
      </c>
      <c r="I101" s="91">
        <v>265</v>
      </c>
      <c r="J101" s="10" t="s">
        <v>84</v>
      </c>
      <c r="K101" s="43">
        <v>11923.552000000001</v>
      </c>
      <c r="L101" s="43">
        <v>49184.652000000002</v>
      </c>
      <c r="M101" s="83">
        <f t="shared" si="3"/>
        <v>-37261.1</v>
      </c>
      <c r="N101" s="49">
        <f>Statsandelar!AE101+M101</f>
        <v>5390800.4347221907</v>
      </c>
    </row>
    <row r="102" spans="1:14" ht="16.5">
      <c r="A102" s="91">
        <v>271</v>
      </c>
      <c r="B102" s="10" t="s">
        <v>298</v>
      </c>
      <c r="C102" s="207">
        <v>276867.22409999999</v>
      </c>
      <c r="D102" s="207">
        <v>189709.45170000003</v>
      </c>
      <c r="E102" s="207">
        <v>87157.772399999958</v>
      </c>
      <c r="F102" s="530">
        <v>4200807.8694270737</v>
      </c>
      <c r="I102" s="91">
        <v>271</v>
      </c>
      <c r="J102" s="10" t="s">
        <v>298</v>
      </c>
      <c r="K102" s="43">
        <v>326481.75820000004</v>
      </c>
      <c r="L102" s="43">
        <v>213531.44054800004</v>
      </c>
      <c r="M102" s="29">
        <f t="shared" si="3"/>
        <v>112950.317652</v>
      </c>
      <c r="N102" s="49">
        <f>Statsandelar!AE102+M102</f>
        <v>21149712.117593959</v>
      </c>
    </row>
    <row r="103" spans="1:14" ht="16.5">
      <c r="A103" s="91">
        <v>272</v>
      </c>
      <c r="B103" s="10" t="s">
        <v>299</v>
      </c>
      <c r="C103" s="207">
        <v>724554.75810000033</v>
      </c>
      <c r="D103" s="207">
        <v>707480.16378000018</v>
      </c>
      <c r="E103" s="207">
        <v>17074.594320000149</v>
      </c>
      <c r="F103" s="530">
        <v>32774355.442719184</v>
      </c>
      <c r="I103" s="91">
        <v>272</v>
      </c>
      <c r="J103" s="10" t="s">
        <v>299</v>
      </c>
      <c r="K103" s="43">
        <v>727783.80520000006</v>
      </c>
      <c r="L103" s="43">
        <v>753747.33968000009</v>
      </c>
      <c r="M103" s="83">
        <f t="shared" si="3"/>
        <v>-25963.534480000031</v>
      </c>
      <c r="N103" s="49">
        <f>Statsandelar!AE103+M103</f>
        <v>109186464.2026304</v>
      </c>
    </row>
    <row r="104" spans="1:14" ht="16.5">
      <c r="A104" s="91">
        <v>273</v>
      </c>
      <c r="B104" s="10" t="s">
        <v>85</v>
      </c>
      <c r="C104" s="207">
        <v>166655.77470000001</v>
      </c>
      <c r="D104" s="207">
        <v>78114.781680000015</v>
      </c>
      <c r="E104" s="207">
        <v>88540.993019999994</v>
      </c>
      <c r="F104" s="530">
        <v>5269329.0332159903</v>
      </c>
      <c r="I104" s="91">
        <v>273</v>
      </c>
      <c r="J104" s="10" t="s">
        <v>85</v>
      </c>
      <c r="K104" s="43">
        <v>159775.5968</v>
      </c>
      <c r="L104" s="43">
        <v>50302.485000000001</v>
      </c>
      <c r="M104" s="29">
        <f t="shared" si="3"/>
        <v>109473.1118</v>
      </c>
      <c r="N104" s="49">
        <f>Statsandelar!AE104+M104</f>
        <v>17609503.756248914</v>
      </c>
    </row>
    <row r="105" spans="1:14" ht="16.5">
      <c r="A105" s="91">
        <v>275</v>
      </c>
      <c r="B105" s="10" t="s">
        <v>86</v>
      </c>
      <c r="C105" s="207">
        <v>75854.034</v>
      </c>
      <c r="D105" s="207">
        <v>34982.095679999999</v>
      </c>
      <c r="E105" s="207">
        <v>40871.938320000001</v>
      </c>
      <c r="F105" s="530">
        <v>2878571.3408044856</v>
      </c>
      <c r="I105" s="91">
        <v>275</v>
      </c>
      <c r="J105" s="10" t="s">
        <v>86</v>
      </c>
      <c r="K105" s="43">
        <v>119310.0422</v>
      </c>
      <c r="L105" s="43">
        <v>46978.794880000009</v>
      </c>
      <c r="M105" s="29">
        <f t="shared" si="3"/>
        <v>72331.247319999995</v>
      </c>
      <c r="N105" s="49">
        <f>Statsandelar!AE105+M105</f>
        <v>10435910.562579323</v>
      </c>
    </row>
    <row r="106" spans="1:14" ht="16.5">
      <c r="A106" s="91">
        <v>276</v>
      </c>
      <c r="B106" s="10" t="s">
        <v>300</v>
      </c>
      <c r="C106" s="207">
        <v>404703.58140000002</v>
      </c>
      <c r="D106" s="207">
        <v>624690.691338</v>
      </c>
      <c r="E106" s="207">
        <v>-219987.10993799998</v>
      </c>
      <c r="F106" s="530">
        <v>18820042.802125674</v>
      </c>
      <c r="I106" s="91">
        <v>276</v>
      </c>
      <c r="J106" s="10" t="s">
        <v>300</v>
      </c>
      <c r="K106" s="43">
        <v>415982.92040000006</v>
      </c>
      <c r="L106" s="43">
        <v>551266.05094800005</v>
      </c>
      <c r="M106" s="83">
        <f t="shared" si="3"/>
        <v>-135283.13054799999</v>
      </c>
      <c r="N106" s="49">
        <f>Statsandelar!AE106+M106</f>
        <v>27923859.943352096</v>
      </c>
    </row>
    <row r="107" spans="1:14" ht="16.5">
      <c r="A107" s="91">
        <v>280</v>
      </c>
      <c r="B107" s="10" t="s">
        <v>87</v>
      </c>
      <c r="C107" s="207">
        <v>7436.67</v>
      </c>
      <c r="D107" s="207">
        <v>733255.66200000013</v>
      </c>
      <c r="E107" s="207">
        <v>-725818.99200000009</v>
      </c>
      <c r="F107" s="530">
        <v>2041486.0346110803</v>
      </c>
      <c r="I107" s="91">
        <v>280</v>
      </c>
      <c r="J107" s="10" t="s">
        <v>87</v>
      </c>
      <c r="K107" s="43">
        <v>0</v>
      </c>
      <c r="L107" s="43">
        <v>639400.47600000002</v>
      </c>
      <c r="M107" s="83">
        <f t="shared" si="3"/>
        <v>-639400.47600000002</v>
      </c>
      <c r="N107" s="49">
        <f>Statsandelar!AE107+M107</f>
        <v>6880278.6740330718</v>
      </c>
    </row>
    <row r="108" spans="1:14" ht="16.5">
      <c r="A108" s="91">
        <v>284</v>
      </c>
      <c r="B108" s="10" t="s">
        <v>301</v>
      </c>
      <c r="C108" s="207">
        <v>1179530.2287000001</v>
      </c>
      <c r="D108" s="207">
        <v>14873.34</v>
      </c>
      <c r="E108" s="207">
        <v>1164656.8887</v>
      </c>
      <c r="F108" s="530">
        <v>5471145.9872062262</v>
      </c>
      <c r="I108" s="91">
        <v>284</v>
      </c>
      <c r="J108" s="10" t="s">
        <v>301</v>
      </c>
      <c r="K108" s="43">
        <v>1211730.9720000001</v>
      </c>
      <c r="L108" s="43">
        <v>29808.880000000001</v>
      </c>
      <c r="M108" s="29">
        <f t="shared" si="3"/>
        <v>1181922.0920000002</v>
      </c>
      <c r="N108" s="49">
        <f>Statsandelar!AE108+M108</f>
        <v>10454905.199915374</v>
      </c>
    </row>
    <row r="109" spans="1:14" ht="16.5">
      <c r="A109" s="91">
        <v>285</v>
      </c>
      <c r="B109" s="10" t="s">
        <v>88</v>
      </c>
      <c r="C109" s="207">
        <v>613004.70810000005</v>
      </c>
      <c r="D109" s="207">
        <v>1173131.7178319998</v>
      </c>
      <c r="E109" s="207">
        <v>-560127.00973199971</v>
      </c>
      <c r="F109" s="530">
        <v>22050580.90827452</v>
      </c>
      <c r="I109" s="91">
        <v>285</v>
      </c>
      <c r="J109" s="10" t="s">
        <v>88</v>
      </c>
      <c r="K109" s="43">
        <v>616298.59400000004</v>
      </c>
      <c r="L109" s="43">
        <v>1318934.1375880002</v>
      </c>
      <c r="M109" s="83">
        <f t="shared" si="3"/>
        <v>-702635.54358800012</v>
      </c>
      <c r="N109" s="49">
        <f>Statsandelar!AE109+M109</f>
        <v>131195386.39145006</v>
      </c>
    </row>
    <row r="110" spans="1:14" ht="16.5">
      <c r="A110" s="91">
        <v>286</v>
      </c>
      <c r="B110" s="10" t="s">
        <v>89</v>
      </c>
      <c r="C110" s="207">
        <v>1089620.8884000003</v>
      </c>
      <c r="D110" s="207">
        <v>1284565.7557799998</v>
      </c>
      <c r="E110" s="207">
        <v>-194944.86737999949</v>
      </c>
      <c r="F110" s="530">
        <v>16645150.925981762</v>
      </c>
      <c r="I110" s="91">
        <v>286</v>
      </c>
      <c r="J110" s="10" t="s">
        <v>89</v>
      </c>
      <c r="K110" s="43">
        <v>1270603.51</v>
      </c>
      <c r="L110" s="43">
        <v>1429395.4137599997</v>
      </c>
      <c r="M110" s="83">
        <f t="shared" si="3"/>
        <v>-158791.90375999967</v>
      </c>
      <c r="N110" s="49">
        <f>Statsandelar!AE110+M110</f>
        <v>177670539.30045611</v>
      </c>
    </row>
    <row r="111" spans="1:14" ht="16.5">
      <c r="A111" s="91">
        <v>287</v>
      </c>
      <c r="B111" s="10" t="s">
        <v>302</v>
      </c>
      <c r="C111" s="207">
        <v>655914.29400000011</v>
      </c>
      <c r="D111" s="207">
        <v>103399.45968000001</v>
      </c>
      <c r="E111" s="207">
        <v>552514.83432000014</v>
      </c>
      <c r="F111" s="530">
        <v>9339931.46230991</v>
      </c>
      <c r="I111" s="91">
        <v>287</v>
      </c>
      <c r="J111" s="10" t="s">
        <v>302</v>
      </c>
      <c r="K111" s="43">
        <v>824588.14300000004</v>
      </c>
      <c r="L111" s="43">
        <v>99859.748000000007</v>
      </c>
      <c r="M111" s="29">
        <f t="shared" si="3"/>
        <v>724728.39500000002</v>
      </c>
      <c r="N111" s="49">
        <f>Statsandelar!AE111+M111</f>
        <v>24285326.549231056</v>
      </c>
    </row>
    <row r="112" spans="1:14" ht="16.5">
      <c r="A112" s="91">
        <v>288</v>
      </c>
      <c r="B112" s="10" t="s">
        <v>303</v>
      </c>
      <c r="C112" s="207">
        <v>59567.726699999999</v>
      </c>
      <c r="D112" s="207">
        <v>665909.17848</v>
      </c>
      <c r="E112" s="207">
        <v>-606341.45178</v>
      </c>
      <c r="F112" s="530">
        <v>6140691.3933357997</v>
      </c>
      <c r="I112" s="91">
        <v>288</v>
      </c>
      <c r="J112" s="10" t="s">
        <v>303</v>
      </c>
      <c r="K112" s="43">
        <v>46203.764000000003</v>
      </c>
      <c r="L112" s="43">
        <v>682921.44079999998</v>
      </c>
      <c r="M112" s="83">
        <f t="shared" si="3"/>
        <v>-636717.67680000002</v>
      </c>
      <c r="N112" s="49">
        <f>Statsandelar!AE112+M112</f>
        <v>18902590.47280243</v>
      </c>
    </row>
    <row r="113" spans="1:14" ht="16.5">
      <c r="A113" s="91">
        <v>290</v>
      </c>
      <c r="B113" s="10" t="s">
        <v>90</v>
      </c>
      <c r="C113" s="207">
        <v>50718.089400000004</v>
      </c>
      <c r="D113" s="207">
        <v>131658.80567999999</v>
      </c>
      <c r="E113" s="207">
        <v>-80940.716279999993</v>
      </c>
      <c r="F113" s="530">
        <v>7118590.2916807309</v>
      </c>
      <c r="I113" s="91">
        <v>290</v>
      </c>
      <c r="J113" s="10" t="s">
        <v>90</v>
      </c>
      <c r="K113" s="43">
        <v>22356.66</v>
      </c>
      <c r="L113" s="43">
        <v>93897.971999999994</v>
      </c>
      <c r="M113" s="83">
        <f t="shared" si="3"/>
        <v>-71541.311999999991</v>
      </c>
      <c r="N113" s="49">
        <f>Statsandelar!AE113+M113</f>
        <v>36105841.002783872</v>
      </c>
    </row>
    <row r="114" spans="1:14" ht="16.5">
      <c r="A114" s="91">
        <v>291</v>
      </c>
      <c r="B114" s="10" t="s">
        <v>304</v>
      </c>
      <c r="C114" s="207">
        <v>11898.672</v>
      </c>
      <c r="D114" s="207">
        <v>19335.342000000001</v>
      </c>
      <c r="E114" s="207">
        <v>-7436.67</v>
      </c>
      <c r="F114" s="530">
        <v>2146669.3398390184</v>
      </c>
      <c r="I114" s="91">
        <v>291</v>
      </c>
      <c r="J114" s="10" t="s">
        <v>304</v>
      </c>
      <c r="K114" s="43">
        <v>7452.22</v>
      </c>
      <c r="L114" s="43">
        <v>19375.772000000001</v>
      </c>
      <c r="M114" s="83">
        <f t="shared" si="3"/>
        <v>-11923.552</v>
      </c>
      <c r="N114" s="49">
        <f>Statsandelar!AE114+M114</f>
        <v>9300906.5806580987</v>
      </c>
    </row>
    <row r="115" spans="1:14" ht="16.5">
      <c r="A115" s="91">
        <v>297</v>
      </c>
      <c r="B115" s="10" t="s">
        <v>91</v>
      </c>
      <c r="C115" s="207">
        <v>1266390.5343000004</v>
      </c>
      <c r="D115" s="207">
        <v>4224477.7348679993</v>
      </c>
      <c r="E115" s="207">
        <v>-2958087.2005679989</v>
      </c>
      <c r="F115" s="530">
        <v>36173152.159121424</v>
      </c>
      <c r="I115" s="91">
        <v>297</v>
      </c>
      <c r="J115" s="10" t="s">
        <v>91</v>
      </c>
      <c r="K115" s="43">
        <v>1410779.7681999998</v>
      </c>
      <c r="L115" s="43">
        <v>4526789.9307960011</v>
      </c>
      <c r="M115" s="83">
        <f t="shared" si="3"/>
        <v>-3116010.1625960013</v>
      </c>
      <c r="N115" s="49">
        <f>Statsandelar!AE115+M115</f>
        <v>241652584.96762034</v>
      </c>
    </row>
    <row r="116" spans="1:14" ht="16.5">
      <c r="A116" s="91">
        <v>300</v>
      </c>
      <c r="B116" s="10" t="s">
        <v>92</v>
      </c>
      <c r="C116" s="207">
        <v>354134.22540000011</v>
      </c>
      <c r="D116" s="207">
        <v>19335.342000000001</v>
      </c>
      <c r="E116" s="207">
        <v>334798.88340000011</v>
      </c>
      <c r="F116" s="530">
        <v>6850112.6239079693</v>
      </c>
      <c r="I116" s="91">
        <v>300</v>
      </c>
      <c r="J116" s="10" t="s">
        <v>92</v>
      </c>
      <c r="K116" s="43">
        <v>432377.80440000002</v>
      </c>
      <c r="L116" s="43">
        <v>26827.992000000002</v>
      </c>
      <c r="M116" s="29">
        <f t="shared" si="3"/>
        <v>405549.8124</v>
      </c>
      <c r="N116" s="49">
        <f>Statsandelar!AE116+M116</f>
        <v>16360728.854667954</v>
      </c>
    </row>
    <row r="117" spans="1:14" ht="16.5">
      <c r="A117" s="91">
        <v>301</v>
      </c>
      <c r="B117" s="10" t="s">
        <v>93</v>
      </c>
      <c r="C117" s="207">
        <v>700757.41410000005</v>
      </c>
      <c r="D117" s="207">
        <v>242985.75558</v>
      </c>
      <c r="E117" s="207">
        <v>457771.65852000006</v>
      </c>
      <c r="F117" s="530">
        <v>16169427.457633354</v>
      </c>
      <c r="I117" s="91">
        <v>301</v>
      </c>
      <c r="J117" s="10" t="s">
        <v>93</v>
      </c>
      <c r="K117" s="43">
        <v>621813.23680000007</v>
      </c>
      <c r="L117" s="43">
        <v>289175.94487999997</v>
      </c>
      <c r="M117" s="29">
        <f t="shared" si="3"/>
        <v>332637.29192000011</v>
      </c>
      <c r="N117" s="49">
        <f>Statsandelar!AE117+M117</f>
        <v>72816286.712599307</v>
      </c>
    </row>
    <row r="118" spans="1:14" ht="16.5">
      <c r="A118" s="91">
        <v>304</v>
      </c>
      <c r="B118" s="10" t="s">
        <v>305</v>
      </c>
      <c r="C118" s="207">
        <v>0</v>
      </c>
      <c r="D118" s="207">
        <v>169556.07600000003</v>
      </c>
      <c r="E118" s="207">
        <v>-169556.07600000003</v>
      </c>
      <c r="F118" s="530">
        <v>-527380.19010845665</v>
      </c>
      <c r="I118" s="91">
        <v>304</v>
      </c>
      <c r="J118" s="10" t="s">
        <v>305</v>
      </c>
      <c r="K118" s="43">
        <v>7452.22</v>
      </c>
      <c r="L118" s="43">
        <v>213133.49200000003</v>
      </c>
      <c r="M118" s="83">
        <f t="shared" si="3"/>
        <v>-205681.27200000003</v>
      </c>
      <c r="N118" s="49">
        <f>Statsandelar!AE118+M118</f>
        <v>2167372.8016515523</v>
      </c>
    </row>
    <row r="119" spans="1:14" ht="16.5">
      <c r="A119" s="91">
        <v>305</v>
      </c>
      <c r="B119" s="10" t="s">
        <v>94</v>
      </c>
      <c r="C119" s="207">
        <v>111624.41670000002</v>
      </c>
      <c r="D119" s="207">
        <v>204359.69160000002</v>
      </c>
      <c r="E119" s="207">
        <v>-92735.274900000004</v>
      </c>
      <c r="F119" s="530">
        <v>17057109.631724026</v>
      </c>
      <c r="I119" s="91">
        <v>305</v>
      </c>
      <c r="J119" s="10" t="s">
        <v>94</v>
      </c>
      <c r="K119" s="43">
        <v>126762.26220000001</v>
      </c>
      <c r="L119" s="43">
        <v>216114.38</v>
      </c>
      <c r="M119" s="83">
        <f t="shared" si="3"/>
        <v>-89352.117799999993</v>
      </c>
      <c r="N119" s="49">
        <f>Statsandelar!AE119+M119</f>
        <v>54255670.014604621</v>
      </c>
    </row>
    <row r="120" spans="1:14" ht="16.5">
      <c r="A120" s="91">
        <v>309</v>
      </c>
      <c r="B120" s="10" t="s">
        <v>95</v>
      </c>
      <c r="C120" s="207">
        <v>141296.72999999998</v>
      </c>
      <c r="D120" s="207">
        <v>160379.22521999999</v>
      </c>
      <c r="E120" s="207">
        <v>-19082.495220000012</v>
      </c>
      <c r="F120" s="530">
        <v>4395121.9726119861</v>
      </c>
      <c r="I120" s="91">
        <v>309</v>
      </c>
      <c r="J120" s="10" t="s">
        <v>95</v>
      </c>
      <c r="K120" s="43">
        <v>149118.92220000003</v>
      </c>
      <c r="L120" s="43">
        <v>125137.67823999999</v>
      </c>
      <c r="M120" s="29">
        <f t="shared" si="3"/>
        <v>23981.243960000036</v>
      </c>
      <c r="N120" s="49">
        <f>Statsandelar!AE120+M120</f>
        <v>24307511.463766053</v>
      </c>
    </row>
    <row r="121" spans="1:14" ht="16.5">
      <c r="A121" s="91">
        <v>312</v>
      </c>
      <c r="B121" s="10" t="s">
        <v>96</v>
      </c>
      <c r="C121" s="207">
        <v>52056.69</v>
      </c>
      <c r="D121" s="207">
        <v>19335.342000000001</v>
      </c>
      <c r="E121" s="207">
        <v>32721.348000000002</v>
      </c>
      <c r="F121" s="530">
        <v>747958.29135623621</v>
      </c>
      <c r="I121" s="91">
        <v>312</v>
      </c>
      <c r="J121" s="10" t="s">
        <v>96</v>
      </c>
      <c r="K121" s="43">
        <v>70199.912400000001</v>
      </c>
      <c r="L121" s="43">
        <v>7452.22</v>
      </c>
      <c r="M121" s="29">
        <f t="shared" si="3"/>
        <v>62747.6924</v>
      </c>
      <c r="N121" s="49">
        <f>Statsandelar!AE121+M121</f>
        <v>5113368.819707064</v>
      </c>
    </row>
    <row r="122" spans="1:14" ht="16.5">
      <c r="A122" s="91">
        <v>316</v>
      </c>
      <c r="B122" s="10" t="s">
        <v>97</v>
      </c>
      <c r="C122" s="207">
        <v>159219.10470000003</v>
      </c>
      <c r="D122" s="207">
        <v>381218.57753999997</v>
      </c>
      <c r="E122" s="207">
        <v>-221999.47283999994</v>
      </c>
      <c r="F122" s="530">
        <v>1192684.5636653518</v>
      </c>
      <c r="I122" s="91">
        <v>316</v>
      </c>
      <c r="J122" s="10" t="s">
        <v>97</v>
      </c>
      <c r="K122" s="43">
        <v>149044.40000000002</v>
      </c>
      <c r="L122" s="43">
        <v>391539.63880000007</v>
      </c>
      <c r="M122" s="83">
        <f t="shared" si="3"/>
        <v>-242495.23880000005</v>
      </c>
      <c r="N122" s="49">
        <f>Statsandelar!AE122+M122</f>
        <v>9084998.7576585822</v>
      </c>
    </row>
    <row r="123" spans="1:14" ht="16.5">
      <c r="A123" s="91">
        <v>317</v>
      </c>
      <c r="B123" s="10" t="s">
        <v>98</v>
      </c>
      <c r="C123" s="207">
        <v>19335.342000000001</v>
      </c>
      <c r="D123" s="207">
        <v>46107.353999999999</v>
      </c>
      <c r="E123" s="207">
        <v>-26772.011999999999</v>
      </c>
      <c r="F123" s="530">
        <v>5205494.7264742218</v>
      </c>
      <c r="I123" s="91">
        <v>317</v>
      </c>
      <c r="J123" s="10" t="s">
        <v>98</v>
      </c>
      <c r="K123" s="43">
        <v>19375.772000000001</v>
      </c>
      <c r="L123" s="43">
        <v>49959.682880000008</v>
      </c>
      <c r="M123" s="83">
        <f t="shared" si="3"/>
        <v>-30583.910880000007</v>
      </c>
      <c r="N123" s="49">
        <f>Statsandelar!AE123+M123</f>
        <v>12434512.275367694</v>
      </c>
    </row>
    <row r="124" spans="1:14" ht="16.5">
      <c r="A124" s="91">
        <v>320</v>
      </c>
      <c r="B124" s="10" t="s">
        <v>99</v>
      </c>
      <c r="C124" s="207">
        <v>130885.39200000001</v>
      </c>
      <c r="D124" s="207">
        <v>240948.10800000001</v>
      </c>
      <c r="E124" s="207">
        <v>-110062.716</v>
      </c>
      <c r="F124" s="530">
        <v>7519056.1077081533</v>
      </c>
      <c r="I124" s="91">
        <v>320</v>
      </c>
      <c r="J124" s="10" t="s">
        <v>99</v>
      </c>
      <c r="K124" s="43">
        <v>381628.1862</v>
      </c>
      <c r="L124" s="43">
        <v>256430.89019999999</v>
      </c>
      <c r="M124" s="29">
        <f t="shared" si="3"/>
        <v>125197.296</v>
      </c>
      <c r="N124" s="49">
        <f>Statsandelar!AE124+M124</f>
        <v>30379523.795648415</v>
      </c>
    </row>
    <row r="125" spans="1:14" ht="16.5">
      <c r="A125" s="91">
        <v>322</v>
      </c>
      <c r="B125" s="10" t="s">
        <v>306</v>
      </c>
      <c r="C125" s="207">
        <v>214473.56279999999</v>
      </c>
      <c r="D125" s="207">
        <v>138793.54687800002</v>
      </c>
      <c r="E125" s="207">
        <v>75680.015921999962</v>
      </c>
      <c r="F125" s="530">
        <v>10028489.49504664</v>
      </c>
      <c r="I125" s="91">
        <v>322</v>
      </c>
      <c r="J125" s="10" t="s">
        <v>306</v>
      </c>
      <c r="K125" s="43">
        <v>268279.92000000004</v>
      </c>
      <c r="L125" s="43">
        <v>114644.95248000001</v>
      </c>
      <c r="M125" s="29">
        <f t="shared" si="3"/>
        <v>153634.96752000003</v>
      </c>
      <c r="N125" s="49">
        <f>Statsandelar!AE125+M125</f>
        <v>25274482.448536847</v>
      </c>
    </row>
    <row r="126" spans="1:14" ht="16.5">
      <c r="A126" s="91">
        <v>398</v>
      </c>
      <c r="B126" s="10" t="s">
        <v>307</v>
      </c>
      <c r="C126" s="207">
        <v>3512339.2409999981</v>
      </c>
      <c r="D126" s="207">
        <v>11297067.707009997</v>
      </c>
      <c r="E126" s="207">
        <v>-7784728.4660099987</v>
      </c>
      <c r="F126" s="530">
        <v>82220915.122089684</v>
      </c>
      <c r="I126" s="91">
        <v>398</v>
      </c>
      <c r="J126" s="10" t="s">
        <v>307</v>
      </c>
      <c r="K126" s="43">
        <v>3296116.9060000009</v>
      </c>
      <c r="L126" s="43">
        <v>10896613.727340005</v>
      </c>
      <c r="M126" s="83">
        <f t="shared" si="3"/>
        <v>-7600496.821340004</v>
      </c>
      <c r="N126" s="49">
        <f>Statsandelar!AE126+M126</f>
        <v>238132556.27770293</v>
      </c>
    </row>
    <row r="127" spans="1:14" ht="16.5">
      <c r="A127" s="91">
        <v>399</v>
      </c>
      <c r="B127" s="10" t="s">
        <v>308</v>
      </c>
      <c r="C127" s="207">
        <v>165391.54080000002</v>
      </c>
      <c r="D127" s="207">
        <v>92244.45468000001</v>
      </c>
      <c r="E127" s="207">
        <v>73147.086120000007</v>
      </c>
      <c r="F127" s="530">
        <v>5724657.9215380633</v>
      </c>
      <c r="I127" s="91">
        <v>399</v>
      </c>
      <c r="J127" s="10" t="s">
        <v>308</v>
      </c>
      <c r="K127" s="43">
        <v>104405.60220000001</v>
      </c>
      <c r="L127" s="43">
        <v>163065.006708</v>
      </c>
      <c r="M127" s="83">
        <f t="shared" si="3"/>
        <v>-58659.404507999992</v>
      </c>
      <c r="N127" s="49">
        <f>Statsandelar!AE127+M127</f>
        <v>19423853.732337032</v>
      </c>
    </row>
    <row r="128" spans="1:14" ht="16.5">
      <c r="A128" s="91">
        <v>400</v>
      </c>
      <c r="B128" s="10" t="s">
        <v>309</v>
      </c>
      <c r="C128" s="207">
        <v>322751.478</v>
      </c>
      <c r="D128" s="207">
        <v>108649.74870000001</v>
      </c>
      <c r="E128" s="207">
        <v>214101.72930000001</v>
      </c>
      <c r="F128" s="530">
        <v>13038574.247045657</v>
      </c>
      <c r="I128" s="91">
        <v>400</v>
      </c>
      <c r="J128" s="10" t="s">
        <v>309</v>
      </c>
      <c r="K128" s="43">
        <v>383044.10799999995</v>
      </c>
      <c r="L128" s="43">
        <v>87295.305080000006</v>
      </c>
      <c r="M128" s="29">
        <f t="shared" si="3"/>
        <v>295748.80291999993</v>
      </c>
      <c r="N128" s="49">
        <f>Statsandelar!AE128+M128</f>
        <v>26080316.73845638</v>
      </c>
    </row>
    <row r="129" spans="1:14" ht="16.5">
      <c r="A129" s="91">
        <v>402</v>
      </c>
      <c r="B129" s="10" t="s">
        <v>100</v>
      </c>
      <c r="C129" s="207">
        <v>481896.21600000001</v>
      </c>
      <c r="D129" s="207">
        <v>226877.92836000002</v>
      </c>
      <c r="E129" s="207">
        <v>255018.28764</v>
      </c>
      <c r="F129" s="530">
        <v>7719875.5317440573</v>
      </c>
      <c r="I129" s="91">
        <v>402</v>
      </c>
      <c r="J129" s="10" t="s">
        <v>100</v>
      </c>
      <c r="K129" s="43">
        <v>501012.75059999997</v>
      </c>
      <c r="L129" s="43">
        <v>216054.76224000001</v>
      </c>
      <c r="M129" s="29">
        <f t="shared" si="3"/>
        <v>284957.98835999996</v>
      </c>
      <c r="N129" s="49">
        <f>Statsandelar!AE129+M129</f>
        <v>33846276.444774657</v>
      </c>
    </row>
    <row r="130" spans="1:14" ht="16.5">
      <c r="A130" s="91">
        <v>403</v>
      </c>
      <c r="B130" s="10" t="s">
        <v>101</v>
      </c>
      <c r="C130" s="207">
        <v>11973.038700000001</v>
      </c>
      <c r="D130" s="207">
        <v>74441.066699999996</v>
      </c>
      <c r="E130" s="207">
        <v>-62468.027999999991</v>
      </c>
      <c r="F130" s="530">
        <v>3645509.8023153585</v>
      </c>
      <c r="I130" s="91">
        <v>403</v>
      </c>
      <c r="J130" s="10" t="s">
        <v>101</v>
      </c>
      <c r="K130" s="43">
        <v>0</v>
      </c>
      <c r="L130" s="43">
        <v>85029.830199999997</v>
      </c>
      <c r="M130" s="83">
        <f t="shared" si="3"/>
        <v>-85029.830199999997</v>
      </c>
      <c r="N130" s="49">
        <f>Statsandelar!AE130+M130</f>
        <v>12404530.766987914</v>
      </c>
    </row>
    <row r="131" spans="1:14" ht="16.5">
      <c r="A131" s="91">
        <v>405</v>
      </c>
      <c r="B131" s="10" t="s">
        <v>310</v>
      </c>
      <c r="C131" s="207">
        <v>938656.48739999998</v>
      </c>
      <c r="D131" s="207">
        <v>3108498.3133199988</v>
      </c>
      <c r="E131" s="207">
        <v>-2169841.8259199988</v>
      </c>
      <c r="F131" s="530">
        <v>24467897.265684724</v>
      </c>
      <c r="I131" s="91">
        <v>405</v>
      </c>
      <c r="J131" s="10" t="s">
        <v>310</v>
      </c>
      <c r="K131" s="43">
        <v>1107623.4586000002</v>
      </c>
      <c r="L131" s="43">
        <v>3111646.1425640001</v>
      </c>
      <c r="M131" s="83">
        <f t="shared" si="3"/>
        <v>-2004022.6839639999</v>
      </c>
      <c r="N131" s="49">
        <f>Statsandelar!AE131+M131</f>
        <v>129905262.07263707</v>
      </c>
    </row>
    <row r="132" spans="1:14" ht="16.5">
      <c r="A132" s="91">
        <v>407</v>
      </c>
      <c r="B132" s="10" t="s">
        <v>311</v>
      </c>
      <c r="C132" s="207">
        <v>108649.7487</v>
      </c>
      <c r="D132" s="207">
        <v>1144533.2596800001</v>
      </c>
      <c r="E132" s="207">
        <v>-1035883.5109800001</v>
      </c>
      <c r="F132" s="530">
        <v>1683779.6002462339</v>
      </c>
      <c r="I132" s="91">
        <v>407</v>
      </c>
      <c r="J132" s="10" t="s">
        <v>311</v>
      </c>
      <c r="K132" s="43">
        <v>71913.92300000001</v>
      </c>
      <c r="L132" s="43">
        <v>994901.17888000014</v>
      </c>
      <c r="M132" s="83">
        <f t="shared" si="3"/>
        <v>-922987.25588000007</v>
      </c>
      <c r="N132" s="49">
        <f>Statsandelar!AE132+M132</f>
        <v>7580074.3318899423</v>
      </c>
    </row>
    <row r="133" spans="1:14" ht="16.5">
      <c r="A133" s="91">
        <v>408</v>
      </c>
      <c r="B133" s="10" t="s">
        <v>312</v>
      </c>
      <c r="C133" s="207">
        <v>193799.62020000003</v>
      </c>
      <c r="D133" s="207">
        <v>253218.61350000004</v>
      </c>
      <c r="E133" s="207">
        <v>-59418.993300000002</v>
      </c>
      <c r="F133" s="530">
        <v>15987664.636810517</v>
      </c>
      <c r="I133" s="91">
        <v>408</v>
      </c>
      <c r="J133" s="10" t="s">
        <v>312</v>
      </c>
      <c r="K133" s="43">
        <v>232732.83059999999</v>
      </c>
      <c r="L133" s="43">
        <v>224565.19748000003</v>
      </c>
      <c r="M133" s="29">
        <f t="shared" si="3"/>
        <v>8167.6331199999549</v>
      </c>
      <c r="N133" s="49">
        <f>Statsandelar!AE133+M133</f>
        <v>43737766.535289049</v>
      </c>
    </row>
    <row r="134" spans="1:14" ht="16.5">
      <c r="A134" s="91">
        <v>410</v>
      </c>
      <c r="B134" s="10" t="s">
        <v>313</v>
      </c>
      <c r="C134" s="207">
        <v>642751.38810000021</v>
      </c>
      <c r="D134" s="207">
        <v>440221.11731999996</v>
      </c>
      <c r="E134" s="207">
        <v>202530.27078000025</v>
      </c>
      <c r="F134" s="530">
        <v>20391830.814794894</v>
      </c>
      <c r="I134" s="91">
        <v>410</v>
      </c>
      <c r="J134" s="10" t="s">
        <v>313</v>
      </c>
      <c r="K134" s="43">
        <v>653112.56080000009</v>
      </c>
      <c r="L134" s="43">
        <v>390034.29035999998</v>
      </c>
      <c r="M134" s="29">
        <f t="shared" si="3"/>
        <v>263078.27044000011</v>
      </c>
      <c r="N134" s="49">
        <f>Statsandelar!AE134+M134</f>
        <v>46868377.065792277</v>
      </c>
    </row>
    <row r="135" spans="1:14" ht="16.5">
      <c r="A135" s="91">
        <v>416</v>
      </c>
      <c r="B135" s="10" t="s">
        <v>102</v>
      </c>
      <c r="C135" s="207">
        <v>80316.035999999993</v>
      </c>
      <c r="D135" s="207">
        <v>37183.35</v>
      </c>
      <c r="E135" s="207">
        <v>43132.685999999994</v>
      </c>
      <c r="F135" s="530">
        <v>1665100.6554234454</v>
      </c>
      <c r="I135" s="91">
        <v>416</v>
      </c>
      <c r="J135" s="10" t="s">
        <v>102</v>
      </c>
      <c r="K135" s="43">
        <v>70199.912400000001</v>
      </c>
      <c r="L135" s="43">
        <v>69335.454880000005</v>
      </c>
      <c r="M135" s="29">
        <f t="shared" si="3"/>
        <v>864.45751999999629</v>
      </c>
      <c r="N135" s="49">
        <f>Statsandelar!AE135+M135</f>
        <v>7246615.2900402928</v>
      </c>
    </row>
    <row r="136" spans="1:14" ht="16.5">
      <c r="A136" s="91">
        <v>418</v>
      </c>
      <c r="B136" s="10" t="s">
        <v>103</v>
      </c>
      <c r="C136" s="207">
        <v>626688.18090000004</v>
      </c>
      <c r="D136" s="207">
        <v>1114737.4976580001</v>
      </c>
      <c r="E136" s="207">
        <v>-488049.31675800006</v>
      </c>
      <c r="F136" s="530">
        <v>21584421.80099833</v>
      </c>
      <c r="I136" s="91">
        <v>418</v>
      </c>
      <c r="J136" s="10" t="s">
        <v>103</v>
      </c>
      <c r="K136" s="43">
        <v>661906.18040000019</v>
      </c>
      <c r="L136" s="43">
        <v>947530.39722799999</v>
      </c>
      <c r="M136" s="83">
        <f t="shared" si="3"/>
        <v>-285624.2168279998</v>
      </c>
      <c r="N136" s="49">
        <f>Statsandelar!AE136+M136</f>
        <v>31083973.301301945</v>
      </c>
    </row>
    <row r="137" spans="1:14" ht="16.5">
      <c r="A137" s="91">
        <v>420</v>
      </c>
      <c r="B137" s="10" t="s">
        <v>104</v>
      </c>
      <c r="C137" s="207">
        <v>142858.4307</v>
      </c>
      <c r="D137" s="207">
        <v>277893.48456000001</v>
      </c>
      <c r="E137" s="207">
        <v>-135035.05386000001</v>
      </c>
      <c r="F137" s="530">
        <v>1579171.4516473862</v>
      </c>
      <c r="I137" s="91">
        <v>420</v>
      </c>
      <c r="J137" s="10" t="s">
        <v>104</v>
      </c>
      <c r="K137" s="43">
        <v>162458.39600000001</v>
      </c>
      <c r="L137" s="43">
        <v>267639.02908000001</v>
      </c>
      <c r="M137" s="83">
        <f t="shared" si="3"/>
        <v>-105180.63308</v>
      </c>
      <c r="N137" s="49">
        <f>Statsandelar!AE137+M137</f>
        <v>28498448.729813412</v>
      </c>
    </row>
    <row r="138" spans="1:14" ht="16.5">
      <c r="A138" s="91">
        <v>421</v>
      </c>
      <c r="B138" s="10" t="s">
        <v>105</v>
      </c>
      <c r="C138" s="207">
        <v>11898.672</v>
      </c>
      <c r="D138" s="207">
        <v>7436.67</v>
      </c>
      <c r="E138" s="207">
        <v>4462.0020000000004</v>
      </c>
      <c r="F138" s="530">
        <v>749467.7071594157</v>
      </c>
      <c r="I138" s="91">
        <v>421</v>
      </c>
      <c r="J138" s="10" t="s">
        <v>105</v>
      </c>
      <c r="K138" s="43">
        <v>0</v>
      </c>
      <c r="L138" s="43">
        <v>0</v>
      </c>
      <c r="M138" s="29">
        <f t="shared" si="3"/>
        <v>0</v>
      </c>
      <c r="N138" s="49">
        <f>Statsandelar!AE138+M138</f>
        <v>2833758.9256427092</v>
      </c>
    </row>
    <row r="139" spans="1:14" ht="16.5">
      <c r="A139" s="91">
        <v>422</v>
      </c>
      <c r="B139" s="10" t="s">
        <v>106</v>
      </c>
      <c r="C139" s="207">
        <v>318363.84269999992</v>
      </c>
      <c r="D139" s="207">
        <v>221166.56579999995</v>
      </c>
      <c r="E139" s="207">
        <v>97197.276899999968</v>
      </c>
      <c r="F139" s="530">
        <v>9081653.8641202413</v>
      </c>
      <c r="I139" s="91">
        <v>422</v>
      </c>
      <c r="J139" s="10" t="s">
        <v>106</v>
      </c>
      <c r="K139" s="43">
        <v>313067.7622</v>
      </c>
      <c r="L139" s="43">
        <v>166109.98380000002</v>
      </c>
      <c r="M139" s="29">
        <f t="shared" ref="M139:M202" si="4">K139-L139</f>
        <v>146957.77839999998</v>
      </c>
      <c r="N139" s="49">
        <f>Statsandelar!AE139+M139</f>
        <v>42455208.93458426</v>
      </c>
    </row>
    <row r="140" spans="1:14" ht="16.5">
      <c r="A140" s="91">
        <v>423</v>
      </c>
      <c r="B140" s="10" t="s">
        <v>314</v>
      </c>
      <c r="C140" s="207">
        <v>550611.04680000013</v>
      </c>
      <c r="D140" s="207">
        <v>1413666.3469800001</v>
      </c>
      <c r="E140" s="207">
        <v>-863055.30018000002</v>
      </c>
      <c r="F140" s="530">
        <v>15579226.996071078</v>
      </c>
      <c r="I140" s="91">
        <v>423</v>
      </c>
      <c r="J140" s="10" t="s">
        <v>314</v>
      </c>
      <c r="K140" s="43">
        <v>675618.26520000002</v>
      </c>
      <c r="L140" s="43">
        <v>1395353.6727999996</v>
      </c>
      <c r="M140" s="83">
        <f t="shared" si="4"/>
        <v>-719735.40759999957</v>
      </c>
      <c r="N140" s="49">
        <f>Statsandelar!AE140+M140</f>
        <v>26196897.527343243</v>
      </c>
    </row>
    <row r="141" spans="1:14" ht="16.5">
      <c r="A141" s="91">
        <v>425</v>
      </c>
      <c r="B141" s="10" t="s">
        <v>315</v>
      </c>
      <c r="C141" s="207">
        <v>276792.85740000004</v>
      </c>
      <c r="D141" s="207">
        <v>71273.045280000006</v>
      </c>
      <c r="E141" s="207">
        <v>205519.81212000002</v>
      </c>
      <c r="F141" s="530">
        <v>20845420.639648542</v>
      </c>
      <c r="I141" s="91">
        <v>425</v>
      </c>
      <c r="J141" s="10" t="s">
        <v>315</v>
      </c>
      <c r="K141" s="43">
        <v>311577.31820000004</v>
      </c>
      <c r="L141" s="43">
        <v>145288.48112000001</v>
      </c>
      <c r="M141" s="29">
        <f t="shared" si="4"/>
        <v>166288.83708000003</v>
      </c>
      <c r="N141" s="49">
        <f>Statsandelar!AE141+M141</f>
        <v>29366377.339969497</v>
      </c>
    </row>
    <row r="142" spans="1:14" ht="16.5">
      <c r="A142" s="91">
        <v>426</v>
      </c>
      <c r="B142" s="10" t="s">
        <v>316</v>
      </c>
      <c r="C142" s="207">
        <v>325800.51270000008</v>
      </c>
      <c r="D142" s="207">
        <v>1082010.2003220001</v>
      </c>
      <c r="E142" s="207">
        <v>-756209.687622</v>
      </c>
      <c r="F142" s="530">
        <v>10193295.400955275</v>
      </c>
      <c r="I142" s="91">
        <v>426</v>
      </c>
      <c r="J142" s="10" t="s">
        <v>316</v>
      </c>
      <c r="K142" s="43">
        <v>44713.32</v>
      </c>
      <c r="L142" s="43">
        <v>1237056.5964480001</v>
      </c>
      <c r="M142" s="83">
        <f t="shared" si="4"/>
        <v>-1192343.276448</v>
      </c>
      <c r="N142" s="49">
        <f>Statsandelar!AE142+M142</f>
        <v>30375139.867436271</v>
      </c>
    </row>
    <row r="143" spans="1:14" ht="16.5">
      <c r="A143" s="91">
        <v>430</v>
      </c>
      <c r="B143" s="10" t="s">
        <v>107</v>
      </c>
      <c r="C143" s="207">
        <v>656137.39410000015</v>
      </c>
      <c r="D143" s="207">
        <v>671348.35891800001</v>
      </c>
      <c r="E143" s="207">
        <v>-15210.964817999862</v>
      </c>
      <c r="F143" s="530">
        <v>10246794.200208787</v>
      </c>
      <c r="I143" s="91">
        <v>430</v>
      </c>
      <c r="J143" s="10" t="s">
        <v>107</v>
      </c>
      <c r="K143" s="43">
        <v>772199.03639999998</v>
      </c>
      <c r="L143" s="43">
        <v>506110.06908000004</v>
      </c>
      <c r="M143" s="29">
        <f t="shared" si="4"/>
        <v>266088.96731999994</v>
      </c>
      <c r="N143" s="49">
        <f>Statsandelar!AE143+M143</f>
        <v>48976236.082673423</v>
      </c>
    </row>
    <row r="144" spans="1:14" ht="16.5">
      <c r="A144" s="91">
        <v>433</v>
      </c>
      <c r="B144" s="10" t="s">
        <v>108</v>
      </c>
      <c r="C144" s="207">
        <v>245558.84339999998</v>
      </c>
      <c r="D144" s="207">
        <v>278979.23838</v>
      </c>
      <c r="E144" s="207">
        <v>-33420.394980000012</v>
      </c>
      <c r="F144" s="530">
        <v>6288089.7546631321</v>
      </c>
      <c r="I144" s="91">
        <v>433</v>
      </c>
      <c r="J144" s="10" t="s">
        <v>108</v>
      </c>
      <c r="K144" s="43">
        <v>277297.10620000004</v>
      </c>
      <c r="L144" s="43">
        <v>319879.09127999999</v>
      </c>
      <c r="M144" s="83">
        <f t="shared" si="4"/>
        <v>-42581.985079999955</v>
      </c>
      <c r="N144" s="49">
        <f>Statsandelar!AE144+M144</f>
        <v>18638458.053886276</v>
      </c>
    </row>
    <row r="145" spans="1:14" ht="16.5">
      <c r="A145" s="91">
        <v>434</v>
      </c>
      <c r="B145" s="10" t="s">
        <v>317</v>
      </c>
      <c r="C145" s="207">
        <v>1419214.1027999998</v>
      </c>
      <c r="D145" s="207">
        <v>510899.22900000005</v>
      </c>
      <c r="E145" s="207">
        <v>908314.87379999971</v>
      </c>
      <c r="F145" s="530">
        <v>11964077.418357672</v>
      </c>
      <c r="I145" s="91">
        <v>434</v>
      </c>
      <c r="J145" s="10" t="s">
        <v>317</v>
      </c>
      <c r="K145" s="43">
        <v>1267100.9666000002</v>
      </c>
      <c r="L145" s="43">
        <v>532192.83908000006</v>
      </c>
      <c r="M145" s="29">
        <f t="shared" si="4"/>
        <v>734908.1275200001</v>
      </c>
      <c r="N145" s="49">
        <f>Statsandelar!AE145+M145</f>
        <v>36008458.611579157</v>
      </c>
    </row>
    <row r="146" spans="1:14" ht="16.5">
      <c r="A146" s="91">
        <v>435</v>
      </c>
      <c r="B146" s="10" t="s">
        <v>109</v>
      </c>
      <c r="C146" s="207">
        <v>68566.097399999999</v>
      </c>
      <c r="D146" s="207">
        <v>130885.39200000001</v>
      </c>
      <c r="E146" s="207">
        <v>-62319.294600000008</v>
      </c>
      <c r="F146" s="530">
        <v>612295.24788727798</v>
      </c>
      <c r="I146" s="91">
        <v>435</v>
      </c>
      <c r="J146" s="10" t="s">
        <v>109</v>
      </c>
      <c r="K146" s="43">
        <v>64163.614200000004</v>
      </c>
      <c r="L146" s="43">
        <v>126687.74</v>
      </c>
      <c r="M146" s="83">
        <f t="shared" si="4"/>
        <v>-62524.125800000002</v>
      </c>
      <c r="N146" s="49">
        <f>Statsandelar!AE146+M146</f>
        <v>2449124.6497623827</v>
      </c>
    </row>
    <row r="147" spans="1:14" ht="16.5">
      <c r="A147" s="91">
        <v>436</v>
      </c>
      <c r="B147" s="10" t="s">
        <v>110</v>
      </c>
      <c r="C147" s="207">
        <v>59642.093399999998</v>
      </c>
      <c r="D147" s="207">
        <v>104514.96018000001</v>
      </c>
      <c r="E147" s="207">
        <v>-44872.866780000011</v>
      </c>
      <c r="F147" s="530">
        <v>4263263.7312577013</v>
      </c>
      <c r="I147" s="91">
        <v>436</v>
      </c>
      <c r="J147" s="10" t="s">
        <v>110</v>
      </c>
      <c r="K147" s="43">
        <v>50675.096000000005</v>
      </c>
      <c r="L147" s="43">
        <v>93003.705600000001</v>
      </c>
      <c r="M147" s="83">
        <f t="shared" si="4"/>
        <v>-42328.609599999996</v>
      </c>
      <c r="N147" s="49">
        <f>Statsandelar!AE147+M147</f>
        <v>7014668.1066108551</v>
      </c>
    </row>
    <row r="148" spans="1:14" ht="16.5">
      <c r="A148" s="91">
        <v>440</v>
      </c>
      <c r="B148" s="10" t="s">
        <v>318</v>
      </c>
      <c r="C148" s="207">
        <v>50569.356</v>
      </c>
      <c r="D148" s="207">
        <v>235147.50539999999</v>
      </c>
      <c r="E148" s="207">
        <v>-184578.14939999999</v>
      </c>
      <c r="F148" s="530">
        <v>9711553.7687588967</v>
      </c>
      <c r="I148" s="91">
        <v>440</v>
      </c>
      <c r="J148" s="10" t="s">
        <v>318</v>
      </c>
      <c r="K148" s="43">
        <v>50675.096000000005</v>
      </c>
      <c r="L148" s="43">
        <v>229602.89820000003</v>
      </c>
      <c r="M148" s="83">
        <f t="shared" si="4"/>
        <v>-178927.80220000003</v>
      </c>
      <c r="N148" s="49">
        <f>Statsandelar!AE148+M148</f>
        <v>16324824.351981128</v>
      </c>
    </row>
    <row r="149" spans="1:14" ht="16.5">
      <c r="A149" s="91">
        <v>441</v>
      </c>
      <c r="B149" s="10" t="s">
        <v>111</v>
      </c>
      <c r="C149" s="207">
        <v>102626.046</v>
      </c>
      <c r="D149" s="207">
        <v>130394.57178000001</v>
      </c>
      <c r="E149" s="207">
        <v>-27768.525780000011</v>
      </c>
      <c r="F149" s="530">
        <v>701137.15340291802</v>
      </c>
      <c r="I149" s="91">
        <v>441</v>
      </c>
      <c r="J149" s="10" t="s">
        <v>111</v>
      </c>
      <c r="K149" s="43">
        <v>107311.96800000001</v>
      </c>
      <c r="L149" s="43">
        <v>156884.13543999998</v>
      </c>
      <c r="M149" s="83">
        <f t="shared" si="4"/>
        <v>-49572.167439999976</v>
      </c>
      <c r="N149" s="49">
        <f>Statsandelar!AE149+M149</f>
        <v>13822810.228894055</v>
      </c>
    </row>
    <row r="150" spans="1:14" ht="16.5">
      <c r="A150" s="91">
        <v>444</v>
      </c>
      <c r="B150" s="10" t="s">
        <v>319</v>
      </c>
      <c r="C150" s="207">
        <v>3800956.4037000001</v>
      </c>
      <c r="D150" s="207">
        <v>1292319.2279219998</v>
      </c>
      <c r="E150" s="207">
        <v>2508637.1757780006</v>
      </c>
      <c r="F150" s="530">
        <v>35278284.091940038</v>
      </c>
      <c r="I150" s="91">
        <v>444</v>
      </c>
      <c r="J150" s="10" t="s">
        <v>319</v>
      </c>
      <c r="K150" s="43">
        <v>4052740.8026000005</v>
      </c>
      <c r="L150" s="43">
        <v>1365784.7542839998</v>
      </c>
      <c r="M150" s="29">
        <f t="shared" si="4"/>
        <v>2686956.048316001</v>
      </c>
      <c r="N150" s="49">
        <f>Statsandelar!AE150+M150</f>
        <v>92382420.753301293</v>
      </c>
    </row>
    <row r="151" spans="1:14" ht="16.5">
      <c r="A151" s="91">
        <v>445</v>
      </c>
      <c r="B151" s="10" t="s">
        <v>320</v>
      </c>
      <c r="C151" s="207">
        <v>288691.52940000006</v>
      </c>
      <c r="D151" s="207">
        <v>300129.12786000001</v>
      </c>
      <c r="E151" s="207">
        <v>-11437.59845999995</v>
      </c>
      <c r="F151" s="530">
        <v>10710716.902002906</v>
      </c>
      <c r="I151" s="91">
        <v>445</v>
      </c>
      <c r="J151" s="10" t="s">
        <v>320</v>
      </c>
      <c r="K151" s="43">
        <v>226622.01019999999</v>
      </c>
      <c r="L151" s="43">
        <v>327197.17132000008</v>
      </c>
      <c r="M151" s="83">
        <f t="shared" si="4"/>
        <v>-100575.16112000009</v>
      </c>
      <c r="N151" s="49">
        <f>Statsandelar!AE151+M151</f>
        <v>35150218.968945183</v>
      </c>
    </row>
    <row r="152" spans="1:14" ht="16.5">
      <c r="A152" s="91">
        <v>475</v>
      </c>
      <c r="B152" s="10" t="s">
        <v>321</v>
      </c>
      <c r="C152" s="207">
        <v>760102.04070000013</v>
      </c>
      <c r="D152" s="207">
        <v>130944.88536</v>
      </c>
      <c r="E152" s="207">
        <v>629157.15534000017</v>
      </c>
      <c r="F152" s="530">
        <v>6229955.8491392247</v>
      </c>
      <c r="I152" s="91">
        <v>475</v>
      </c>
      <c r="J152" s="10" t="s">
        <v>321</v>
      </c>
      <c r="K152" s="43">
        <v>654304.91599999997</v>
      </c>
      <c r="L152" s="43">
        <v>98697.201679999998</v>
      </c>
      <c r="M152" s="29">
        <f t="shared" si="4"/>
        <v>555607.71432000003</v>
      </c>
      <c r="N152" s="49">
        <f>Statsandelar!AE152+M152</f>
        <v>19922303.055226795</v>
      </c>
    </row>
    <row r="153" spans="1:14" ht="16.5">
      <c r="A153" s="91">
        <v>480</v>
      </c>
      <c r="B153" s="10" t="s">
        <v>322</v>
      </c>
      <c r="C153" s="207">
        <v>65665.796099999992</v>
      </c>
      <c r="D153" s="207">
        <v>700534.3139999999</v>
      </c>
      <c r="E153" s="207">
        <v>-634868.51789999986</v>
      </c>
      <c r="F153" s="530">
        <v>1123944.6637057473</v>
      </c>
      <c r="I153" s="91">
        <v>480</v>
      </c>
      <c r="J153" s="10" t="s">
        <v>322</v>
      </c>
      <c r="K153" s="43">
        <v>29808.880000000001</v>
      </c>
      <c r="L153" s="43">
        <v>690075.57200000004</v>
      </c>
      <c r="M153" s="83">
        <f t="shared" si="4"/>
        <v>-660266.69200000004</v>
      </c>
      <c r="N153" s="49">
        <f>Statsandelar!AE153+M153</f>
        <v>4574486.4953911426</v>
      </c>
    </row>
    <row r="154" spans="1:14" ht="16.5">
      <c r="A154" s="91">
        <v>481</v>
      </c>
      <c r="B154" s="10" t="s">
        <v>112</v>
      </c>
      <c r="C154" s="207">
        <v>352646.89140000002</v>
      </c>
      <c r="D154" s="207">
        <v>507136.27397999994</v>
      </c>
      <c r="E154" s="207">
        <v>-154489.38257999992</v>
      </c>
      <c r="F154" s="530">
        <v>6070013.3277423633</v>
      </c>
      <c r="I154" s="91">
        <v>481</v>
      </c>
      <c r="J154" s="10" t="s">
        <v>112</v>
      </c>
      <c r="K154" s="43">
        <v>299653.76620000001</v>
      </c>
      <c r="L154" s="43">
        <v>496481.80083999992</v>
      </c>
      <c r="M154" s="83">
        <f t="shared" si="4"/>
        <v>-196828.03463999991</v>
      </c>
      <c r="N154" s="49">
        <f>Statsandelar!AE154+M154</f>
        <v>10450315.605650509</v>
      </c>
    </row>
    <row r="155" spans="1:14" ht="16.5">
      <c r="A155" s="91">
        <v>483</v>
      </c>
      <c r="B155" s="10" t="s">
        <v>113</v>
      </c>
      <c r="C155" s="207">
        <v>41645.351999999999</v>
      </c>
      <c r="D155" s="207">
        <v>53544.023999999998</v>
      </c>
      <c r="E155" s="207">
        <v>-11898.671999999999</v>
      </c>
      <c r="F155" s="530">
        <v>1924164.3434656279</v>
      </c>
      <c r="I155" s="91">
        <v>483</v>
      </c>
      <c r="J155" s="10" t="s">
        <v>113</v>
      </c>
      <c r="K155" s="43">
        <v>74671.244400000011</v>
      </c>
      <c r="L155" s="43">
        <v>38751.544000000002</v>
      </c>
      <c r="M155" s="29">
        <f t="shared" si="4"/>
        <v>35919.700400000009</v>
      </c>
      <c r="N155" s="49">
        <f>Statsandelar!AE155+M155</f>
        <v>4753546.9231143156</v>
      </c>
    </row>
    <row r="156" spans="1:14" ht="16.5">
      <c r="A156" s="91">
        <v>484</v>
      </c>
      <c r="B156" s="10" t="s">
        <v>323</v>
      </c>
      <c r="C156" s="207">
        <v>154682.736</v>
      </c>
      <c r="D156" s="207">
        <v>101138.712</v>
      </c>
      <c r="E156" s="207">
        <v>53544.024000000005</v>
      </c>
      <c r="F156" s="530">
        <v>1390784.4948838062</v>
      </c>
      <c r="I156" s="91">
        <v>484</v>
      </c>
      <c r="J156" s="10" t="s">
        <v>323</v>
      </c>
      <c r="K156" s="43">
        <v>159552.03020000001</v>
      </c>
      <c r="L156" s="43">
        <v>96878.860000000015</v>
      </c>
      <c r="M156" s="29">
        <f t="shared" si="4"/>
        <v>62673.170199999993</v>
      </c>
      <c r="N156" s="49">
        <f>Statsandelar!AE156+M156</f>
        <v>11407376.396975981</v>
      </c>
    </row>
    <row r="157" spans="1:14" ht="16.5">
      <c r="A157" s="91">
        <v>489</v>
      </c>
      <c r="B157" s="10" t="s">
        <v>114</v>
      </c>
      <c r="C157" s="207">
        <v>0</v>
      </c>
      <c r="D157" s="207">
        <v>1239767.2557000001</v>
      </c>
      <c r="E157" s="207">
        <v>-1239767.2557000001</v>
      </c>
      <c r="F157" s="530">
        <v>749428.05390735948</v>
      </c>
      <c r="I157" s="91">
        <v>489</v>
      </c>
      <c r="J157" s="10" t="s">
        <v>114</v>
      </c>
      <c r="K157" s="43">
        <v>109100.50079999999</v>
      </c>
      <c r="L157" s="43">
        <v>1384622.476</v>
      </c>
      <c r="M157" s="83">
        <f t="shared" si="4"/>
        <v>-1275521.9752</v>
      </c>
      <c r="N157" s="49">
        <f>Statsandelar!AE157+M157</f>
        <v>6838333.3547132974</v>
      </c>
    </row>
    <row r="158" spans="1:14" ht="16.5">
      <c r="A158" s="91">
        <v>491</v>
      </c>
      <c r="B158" s="10" t="s">
        <v>324</v>
      </c>
      <c r="C158" s="207">
        <v>802119.22620000003</v>
      </c>
      <c r="D158" s="207">
        <v>678874.26895800012</v>
      </c>
      <c r="E158" s="207">
        <v>123244.95724199992</v>
      </c>
      <c r="F158" s="530">
        <v>11278427.360013366</v>
      </c>
      <c r="I158" s="91">
        <v>491</v>
      </c>
      <c r="J158" s="10" t="s">
        <v>324</v>
      </c>
      <c r="K158" s="43">
        <v>826078.58699999994</v>
      </c>
      <c r="L158" s="43">
        <v>641452.81738800008</v>
      </c>
      <c r="M158" s="29">
        <f t="shared" si="4"/>
        <v>184625.76961199986</v>
      </c>
      <c r="N158" s="49">
        <f>Statsandelar!AE158+M158</f>
        <v>134484126.18589175</v>
      </c>
    </row>
    <row r="159" spans="1:14" ht="16.5">
      <c r="A159" s="91">
        <v>494</v>
      </c>
      <c r="B159" s="10" t="s">
        <v>115</v>
      </c>
      <c r="C159" s="207">
        <v>230685.50339999999</v>
      </c>
      <c r="D159" s="207">
        <v>163963.70015999998</v>
      </c>
      <c r="E159" s="207">
        <v>66721.803240000008</v>
      </c>
      <c r="F159" s="530">
        <v>11633169.667641919</v>
      </c>
      <c r="I159" s="91">
        <v>494</v>
      </c>
      <c r="J159" s="10" t="s">
        <v>115</v>
      </c>
      <c r="K159" s="43">
        <v>205755.79419999997</v>
      </c>
      <c r="L159" s="43">
        <v>132630.140228</v>
      </c>
      <c r="M159" s="29">
        <f t="shared" si="4"/>
        <v>73125.653971999971</v>
      </c>
      <c r="N159" s="49">
        <f>Statsandelar!AE159+M159</f>
        <v>29308979.362397984</v>
      </c>
    </row>
    <row r="160" spans="1:14" ht="16.5">
      <c r="A160" s="91">
        <v>495</v>
      </c>
      <c r="B160" s="10" t="s">
        <v>116</v>
      </c>
      <c r="C160" s="207">
        <v>7436.67</v>
      </c>
      <c r="D160" s="207">
        <v>81357.169800000018</v>
      </c>
      <c r="E160" s="207">
        <v>-73920.49980000002</v>
      </c>
      <c r="F160" s="530">
        <v>835418.56162243814</v>
      </c>
      <c r="I160" s="91">
        <v>495</v>
      </c>
      <c r="J160" s="10" t="s">
        <v>116</v>
      </c>
      <c r="K160" s="43">
        <v>4545.8541999999998</v>
      </c>
      <c r="L160" s="43">
        <v>162458.39599999998</v>
      </c>
      <c r="M160" s="83">
        <f t="shared" si="4"/>
        <v>-157912.54179999998</v>
      </c>
      <c r="N160" s="49">
        <f>Statsandelar!AE160+M160</f>
        <v>5827930.6228123279</v>
      </c>
    </row>
    <row r="161" spans="1:14" ht="16.5">
      <c r="A161" s="91">
        <v>498</v>
      </c>
      <c r="B161" s="10" t="s">
        <v>117</v>
      </c>
      <c r="C161" s="207">
        <v>72879.366000000009</v>
      </c>
      <c r="D161" s="207">
        <v>99710.871360000005</v>
      </c>
      <c r="E161" s="207">
        <v>-26831.505359999996</v>
      </c>
      <c r="F161" s="530">
        <v>3781195.5406745896</v>
      </c>
      <c r="I161" s="91">
        <v>498</v>
      </c>
      <c r="J161" s="10" t="s">
        <v>117</v>
      </c>
      <c r="K161" s="43">
        <v>131308.1164</v>
      </c>
      <c r="L161" s="43">
        <v>68962.843880000015</v>
      </c>
      <c r="M161" s="29">
        <f t="shared" si="4"/>
        <v>62345.272519999984</v>
      </c>
      <c r="N161" s="49">
        <f>Statsandelar!AE161+M161</f>
        <v>10417333.232109088</v>
      </c>
    </row>
    <row r="162" spans="1:14" ht="16.5">
      <c r="A162" s="91">
        <v>499</v>
      </c>
      <c r="B162" s="10" t="s">
        <v>325</v>
      </c>
      <c r="C162" s="207">
        <v>1216713.5787</v>
      </c>
      <c r="D162" s="207">
        <v>749809.68941999995</v>
      </c>
      <c r="E162" s="207">
        <v>466903.88928</v>
      </c>
      <c r="F162" s="530">
        <v>25049017.254879892</v>
      </c>
      <c r="I162" s="91">
        <v>499</v>
      </c>
      <c r="J162" s="10" t="s">
        <v>325</v>
      </c>
      <c r="K162" s="43">
        <v>1040553.4786</v>
      </c>
      <c r="L162" s="43">
        <v>703444.85468000011</v>
      </c>
      <c r="M162" s="29">
        <f t="shared" si="4"/>
        <v>337108.62391999993</v>
      </c>
      <c r="N162" s="49">
        <f>Statsandelar!AE162+M162</f>
        <v>43839929.496524565</v>
      </c>
    </row>
    <row r="163" spans="1:14" ht="16.5">
      <c r="A163" s="91">
        <v>500</v>
      </c>
      <c r="B163" s="10" t="s">
        <v>118</v>
      </c>
      <c r="C163" s="207">
        <v>151856.8014</v>
      </c>
      <c r="D163" s="207">
        <v>312286.59597600001</v>
      </c>
      <c r="E163" s="207">
        <v>-160429.79457600001</v>
      </c>
      <c r="F163" s="530">
        <v>12857011.612959953</v>
      </c>
      <c r="I163" s="91">
        <v>500</v>
      </c>
      <c r="J163" s="10" t="s">
        <v>118</v>
      </c>
      <c r="K163" s="43">
        <v>128178.18399999999</v>
      </c>
      <c r="L163" s="43">
        <v>299902.67034800001</v>
      </c>
      <c r="M163" s="83">
        <f t="shared" si="4"/>
        <v>-171724.48634800001</v>
      </c>
      <c r="N163" s="49">
        <f>Statsandelar!AE163+M163</f>
        <v>14527167.963422146</v>
      </c>
    </row>
    <row r="164" spans="1:14" ht="16.5">
      <c r="A164" s="91">
        <v>503</v>
      </c>
      <c r="B164" s="10" t="s">
        <v>326</v>
      </c>
      <c r="C164" s="207">
        <v>351010.82400000008</v>
      </c>
      <c r="D164" s="207">
        <v>226996.91508000001</v>
      </c>
      <c r="E164" s="207">
        <v>124013.90892000007</v>
      </c>
      <c r="F164" s="530">
        <v>4345357.2586435582</v>
      </c>
      <c r="I164" s="91">
        <v>503</v>
      </c>
      <c r="J164" s="10" t="s">
        <v>326</v>
      </c>
      <c r="K164" s="43">
        <v>374325.01060000004</v>
      </c>
      <c r="L164" s="43">
        <v>234476.65007999996</v>
      </c>
      <c r="M164" s="29">
        <f t="shared" si="4"/>
        <v>139848.36052000007</v>
      </c>
      <c r="N164" s="49">
        <f>Statsandelar!AE164+M164</f>
        <v>19777661.528216138</v>
      </c>
    </row>
    <row r="165" spans="1:14" ht="16.5">
      <c r="A165" s="91">
        <v>504</v>
      </c>
      <c r="B165" s="10" t="s">
        <v>327</v>
      </c>
      <c r="C165" s="207">
        <v>65665.796100000007</v>
      </c>
      <c r="D165" s="207">
        <v>879877.04772000003</v>
      </c>
      <c r="E165" s="207">
        <v>-814211.25162</v>
      </c>
      <c r="F165" s="530">
        <v>206415.27630224661</v>
      </c>
      <c r="I165" s="91">
        <v>504</v>
      </c>
      <c r="J165" s="10" t="s">
        <v>327</v>
      </c>
      <c r="K165" s="43">
        <v>53730.506200000003</v>
      </c>
      <c r="L165" s="43">
        <v>986822.97240000009</v>
      </c>
      <c r="M165" s="83">
        <f t="shared" si="4"/>
        <v>-933092.46620000014</v>
      </c>
      <c r="N165" s="49">
        <f>Statsandelar!AE165+M165</f>
        <v>4502964.9965790138</v>
      </c>
    </row>
    <row r="166" spans="1:14" ht="16.5">
      <c r="A166" s="91">
        <v>505</v>
      </c>
      <c r="B166" s="10" t="s">
        <v>119</v>
      </c>
      <c r="C166" s="207">
        <v>752888.47080000013</v>
      </c>
      <c r="D166" s="207">
        <v>2340498.5290800002</v>
      </c>
      <c r="E166" s="207">
        <v>-1587610.05828</v>
      </c>
      <c r="F166" s="530">
        <v>13483692.998184567</v>
      </c>
      <c r="I166" s="91">
        <v>505</v>
      </c>
      <c r="J166" s="10" t="s">
        <v>119</v>
      </c>
      <c r="K166" s="43">
        <v>892850.47820000013</v>
      </c>
      <c r="L166" s="43">
        <v>2313865.1253479999</v>
      </c>
      <c r="M166" s="83">
        <f t="shared" si="4"/>
        <v>-1421014.6471479996</v>
      </c>
      <c r="N166" s="49">
        <f>Statsandelar!AE166+M166</f>
        <v>34402305.146041423</v>
      </c>
    </row>
    <row r="167" spans="1:14" ht="16.5">
      <c r="A167" s="91">
        <v>507</v>
      </c>
      <c r="B167" s="10" t="s">
        <v>120</v>
      </c>
      <c r="C167" s="207">
        <v>263258.11800000002</v>
      </c>
      <c r="D167" s="207">
        <v>106433.62104</v>
      </c>
      <c r="E167" s="207">
        <v>156824.49696000002</v>
      </c>
      <c r="F167" s="530">
        <v>2171400.3673770488</v>
      </c>
      <c r="I167" s="91">
        <v>507</v>
      </c>
      <c r="J167" s="10" t="s">
        <v>120</v>
      </c>
      <c r="K167" s="43">
        <v>260976.7444</v>
      </c>
      <c r="L167" s="43">
        <v>142769.63076</v>
      </c>
      <c r="M167" s="29">
        <f t="shared" si="4"/>
        <v>118207.11364</v>
      </c>
      <c r="N167" s="49">
        <f>Statsandelar!AE167+M167</f>
        <v>20469941.741202753</v>
      </c>
    </row>
    <row r="168" spans="1:14" ht="16.5">
      <c r="A168" s="91">
        <v>508</v>
      </c>
      <c r="B168" s="10" t="s">
        <v>121</v>
      </c>
      <c r="C168" s="207">
        <v>348259.2561</v>
      </c>
      <c r="D168" s="207">
        <v>166878.87480000002</v>
      </c>
      <c r="E168" s="207">
        <v>181380.38129999998</v>
      </c>
      <c r="F168" s="530">
        <v>734723.2655173759</v>
      </c>
      <c r="I168" s="91">
        <v>508</v>
      </c>
      <c r="J168" s="10" t="s">
        <v>121</v>
      </c>
      <c r="K168" s="43">
        <v>365158.77999999991</v>
      </c>
      <c r="L168" s="43">
        <v>96953.382199999993</v>
      </c>
      <c r="M168" s="29">
        <f t="shared" si="4"/>
        <v>268205.39779999992</v>
      </c>
      <c r="N168" s="49">
        <f>Statsandelar!AE168+M168</f>
        <v>26988281.735804066</v>
      </c>
    </row>
    <row r="169" spans="1:14" ht="16.5">
      <c r="A169" s="91">
        <v>529</v>
      </c>
      <c r="B169" s="10" t="s">
        <v>328</v>
      </c>
      <c r="C169" s="207">
        <v>184652.51610000001</v>
      </c>
      <c r="D169" s="207">
        <v>457548.55842000002</v>
      </c>
      <c r="E169" s="207">
        <v>-272896.04232000001</v>
      </c>
      <c r="F169" s="530">
        <v>8537281.9914605543</v>
      </c>
      <c r="I169" s="91">
        <v>529</v>
      </c>
      <c r="J169" s="10" t="s">
        <v>328</v>
      </c>
      <c r="K169" s="43">
        <v>327972.2022</v>
      </c>
      <c r="L169" s="43">
        <v>530568.2551200001</v>
      </c>
      <c r="M169" s="83">
        <f t="shared" si="4"/>
        <v>-202596.0529200001</v>
      </c>
      <c r="N169" s="49">
        <f>Statsandelar!AE169+M169</f>
        <v>20913768.775833331</v>
      </c>
    </row>
    <row r="170" spans="1:14" ht="16.5">
      <c r="A170" s="91">
        <v>531</v>
      </c>
      <c r="B170" s="10" t="s">
        <v>122</v>
      </c>
      <c r="C170" s="207">
        <v>144345.7647</v>
      </c>
      <c r="D170" s="207">
        <v>132992.94427800001</v>
      </c>
      <c r="E170" s="207">
        <v>11352.82042199999</v>
      </c>
      <c r="F170" s="530">
        <v>2125492.437273866</v>
      </c>
      <c r="I170" s="91">
        <v>531</v>
      </c>
      <c r="J170" s="10" t="s">
        <v>122</v>
      </c>
      <c r="K170" s="43">
        <v>108876.9342</v>
      </c>
      <c r="L170" s="43">
        <v>174858.89008000001</v>
      </c>
      <c r="M170" s="83">
        <f t="shared" si="4"/>
        <v>-65981.955880000009</v>
      </c>
      <c r="N170" s="49">
        <f>Statsandelar!AE170+M170</f>
        <v>13473663.886190915</v>
      </c>
    </row>
    <row r="171" spans="1:14" ht="16.5">
      <c r="A171" s="91">
        <v>535</v>
      </c>
      <c r="B171" s="10" t="s">
        <v>123</v>
      </c>
      <c r="C171" s="207">
        <v>270843.52139999997</v>
      </c>
      <c r="D171" s="207">
        <v>360336.40818000003</v>
      </c>
      <c r="E171" s="207">
        <v>-89492.886780000059</v>
      </c>
      <c r="F171" s="530">
        <v>16306688.729439517</v>
      </c>
      <c r="I171" s="91">
        <v>535</v>
      </c>
      <c r="J171" s="10" t="s">
        <v>123</v>
      </c>
      <c r="K171" s="43">
        <v>255089.49059999996</v>
      </c>
      <c r="L171" s="43">
        <v>340119.32080000004</v>
      </c>
      <c r="M171" s="83">
        <f t="shared" si="4"/>
        <v>-85029.830200000084</v>
      </c>
      <c r="N171" s="49">
        <f>Statsandelar!AE171+M171</f>
        <v>43855038.63377285</v>
      </c>
    </row>
    <row r="172" spans="1:14" ht="16.5">
      <c r="A172" s="91">
        <v>536</v>
      </c>
      <c r="B172" s="10" t="s">
        <v>124</v>
      </c>
      <c r="C172" s="207">
        <v>924080.61420000007</v>
      </c>
      <c r="D172" s="207">
        <v>1141494.6363180003</v>
      </c>
      <c r="E172" s="207">
        <v>-217414.0221180002</v>
      </c>
      <c r="F172" s="530">
        <v>18833764.806953404</v>
      </c>
      <c r="I172" s="91">
        <v>536</v>
      </c>
      <c r="J172" s="10" t="s">
        <v>124</v>
      </c>
      <c r="K172" s="43">
        <v>849776.64660000009</v>
      </c>
      <c r="L172" s="43">
        <v>1068809.3159519997</v>
      </c>
      <c r="M172" s="83">
        <f t="shared" si="4"/>
        <v>-219032.66935199965</v>
      </c>
      <c r="N172" s="49">
        <f>Statsandelar!AE172+M172</f>
        <v>52094232.979042567</v>
      </c>
    </row>
    <row r="173" spans="1:14" ht="16.5">
      <c r="A173" s="91">
        <v>538</v>
      </c>
      <c r="B173" s="10" t="s">
        <v>329</v>
      </c>
      <c r="C173" s="207">
        <v>148882.13340000002</v>
      </c>
      <c r="D173" s="207">
        <v>232098.47070000003</v>
      </c>
      <c r="E173" s="207">
        <v>-83216.337300000014</v>
      </c>
      <c r="F173" s="530">
        <v>5658871.3306492204</v>
      </c>
      <c r="I173" s="91">
        <v>538</v>
      </c>
      <c r="J173" s="10" t="s">
        <v>329</v>
      </c>
      <c r="K173" s="43">
        <v>152174.33240000001</v>
      </c>
      <c r="L173" s="43">
        <v>138238.68100000001</v>
      </c>
      <c r="M173" s="29">
        <f t="shared" si="4"/>
        <v>13935.651400000002</v>
      </c>
      <c r="N173" s="49">
        <f>Statsandelar!AE173+M173</f>
        <v>11113504.68286182</v>
      </c>
    </row>
    <row r="174" spans="1:14" ht="16.5">
      <c r="A174" s="91">
        <v>541</v>
      </c>
      <c r="B174" s="10" t="s">
        <v>125</v>
      </c>
      <c r="C174" s="207">
        <v>95189.376000000004</v>
      </c>
      <c r="D174" s="207">
        <v>180041.78070000003</v>
      </c>
      <c r="E174" s="207">
        <v>-84852.404700000028</v>
      </c>
      <c r="F174" s="530">
        <v>13432418.516775234</v>
      </c>
      <c r="I174" s="91">
        <v>541</v>
      </c>
      <c r="J174" s="10" t="s">
        <v>125</v>
      </c>
      <c r="K174" s="43">
        <v>73106.278200000001</v>
      </c>
      <c r="L174" s="43">
        <v>143857.65487999999</v>
      </c>
      <c r="M174" s="83">
        <f t="shared" si="4"/>
        <v>-70751.376679999987</v>
      </c>
      <c r="N174" s="49">
        <f>Statsandelar!AE174+M174</f>
        <v>43565993.563164935</v>
      </c>
    </row>
    <row r="175" spans="1:14" ht="16.5">
      <c r="A175" s="91">
        <v>543</v>
      </c>
      <c r="B175" s="10" t="s">
        <v>126</v>
      </c>
      <c r="C175" s="207">
        <v>809332.79609999992</v>
      </c>
      <c r="D175" s="207">
        <v>893496.5651580001</v>
      </c>
      <c r="E175" s="207">
        <v>-84163.76905800018</v>
      </c>
      <c r="F175" s="530">
        <v>31423698.270558003</v>
      </c>
      <c r="I175" s="91">
        <v>543</v>
      </c>
      <c r="J175" s="10" t="s">
        <v>126</v>
      </c>
      <c r="K175" s="43">
        <v>700657.72440000006</v>
      </c>
      <c r="L175" s="43">
        <v>973926.1604680001</v>
      </c>
      <c r="M175" s="83">
        <f t="shared" si="4"/>
        <v>-273268.43606800004</v>
      </c>
      <c r="N175" s="49">
        <f>Statsandelar!AE175+M175</f>
        <v>45294309.789928094</v>
      </c>
    </row>
    <row r="176" spans="1:14" ht="16.5">
      <c r="A176" s="91">
        <v>545</v>
      </c>
      <c r="B176" s="10" t="s">
        <v>330</v>
      </c>
      <c r="C176" s="207">
        <v>133860.06</v>
      </c>
      <c r="D176" s="207">
        <v>138396.42870000002</v>
      </c>
      <c r="E176" s="207">
        <v>-4536.3687000000209</v>
      </c>
      <c r="F176" s="530">
        <v>16025241.198457493</v>
      </c>
      <c r="I176" s="91">
        <v>545</v>
      </c>
      <c r="J176" s="10" t="s">
        <v>330</v>
      </c>
      <c r="K176" s="43">
        <v>235490.15200000003</v>
      </c>
      <c r="L176" s="43">
        <v>126762.2622</v>
      </c>
      <c r="M176" s="29">
        <f t="shared" si="4"/>
        <v>108727.88980000003</v>
      </c>
      <c r="N176" s="49">
        <f>Statsandelar!AE176+M176</f>
        <v>37751374.156013787</v>
      </c>
    </row>
    <row r="177" spans="1:14" ht="16.5">
      <c r="A177" s="91">
        <v>560</v>
      </c>
      <c r="B177" s="10" t="s">
        <v>127</v>
      </c>
      <c r="C177" s="207">
        <v>1349160.6714000001</v>
      </c>
      <c r="D177" s="207">
        <v>998740.31899799989</v>
      </c>
      <c r="E177" s="207">
        <v>350420.35240200022</v>
      </c>
      <c r="F177" s="530">
        <v>14074513.959350288</v>
      </c>
      <c r="I177" s="91">
        <v>560</v>
      </c>
      <c r="J177" s="10" t="s">
        <v>127</v>
      </c>
      <c r="K177" s="43">
        <v>1220971.7248000002</v>
      </c>
      <c r="L177" s="43">
        <v>953019.70248000009</v>
      </c>
      <c r="M177" s="29">
        <f t="shared" si="4"/>
        <v>267952.02232000011</v>
      </c>
      <c r="N177" s="49">
        <f>Statsandelar!AE177+M177</f>
        <v>39450266.302820519</v>
      </c>
    </row>
    <row r="178" spans="1:14" ht="16.5">
      <c r="A178" s="91">
        <v>561</v>
      </c>
      <c r="B178" s="10" t="s">
        <v>128</v>
      </c>
      <c r="C178" s="207">
        <v>38819.417399999998</v>
      </c>
      <c r="D178" s="207">
        <v>672274.96799999999</v>
      </c>
      <c r="E178" s="207">
        <v>-633455.55059999996</v>
      </c>
      <c r="F178" s="530">
        <v>1168756.4659539803</v>
      </c>
      <c r="I178" s="91">
        <v>561</v>
      </c>
      <c r="J178" s="10" t="s">
        <v>128</v>
      </c>
      <c r="K178" s="43">
        <v>14904.44</v>
      </c>
      <c r="L178" s="43">
        <v>570914.57419999992</v>
      </c>
      <c r="M178" s="83">
        <f t="shared" si="4"/>
        <v>-556010.13419999997</v>
      </c>
      <c r="N178" s="49">
        <f>Statsandelar!AE178+M178</f>
        <v>3701837.5714077009</v>
      </c>
    </row>
    <row r="179" spans="1:14" ht="16.5">
      <c r="A179" s="91">
        <v>562</v>
      </c>
      <c r="B179" s="10" t="s">
        <v>129</v>
      </c>
      <c r="C179" s="207">
        <v>272256.48870000005</v>
      </c>
      <c r="D179" s="207">
        <v>411188.35764</v>
      </c>
      <c r="E179" s="207">
        <v>-138931.86893999996</v>
      </c>
      <c r="F179" s="530">
        <v>5337769.078898441</v>
      </c>
      <c r="I179" s="91">
        <v>562</v>
      </c>
      <c r="J179" s="10" t="s">
        <v>129</v>
      </c>
      <c r="K179" s="43">
        <v>302634.65419999999</v>
      </c>
      <c r="L179" s="43">
        <v>296802.54682799999</v>
      </c>
      <c r="M179" s="29">
        <f t="shared" si="4"/>
        <v>5832.1073719999986</v>
      </c>
      <c r="N179" s="49">
        <f>Statsandelar!AE179+M179</f>
        <v>26831344.875705402</v>
      </c>
    </row>
    <row r="180" spans="1:14" ht="16.5">
      <c r="A180" s="91">
        <v>563</v>
      </c>
      <c r="B180" s="10" t="s">
        <v>130</v>
      </c>
      <c r="C180" s="207">
        <v>297466.8</v>
      </c>
      <c r="D180" s="207">
        <v>194067.34032000005</v>
      </c>
      <c r="E180" s="207">
        <v>103399.45967999994</v>
      </c>
      <c r="F180" s="530">
        <v>7672632.3548270985</v>
      </c>
      <c r="I180" s="91">
        <v>563</v>
      </c>
      <c r="J180" s="10" t="s">
        <v>130</v>
      </c>
      <c r="K180" s="43">
        <v>274241.69600000005</v>
      </c>
      <c r="L180" s="43">
        <v>121113.47944000001</v>
      </c>
      <c r="M180" s="29">
        <f t="shared" si="4"/>
        <v>153128.21656000003</v>
      </c>
      <c r="N180" s="49">
        <f>Statsandelar!AE180+M180</f>
        <v>29267845.593478329</v>
      </c>
    </row>
    <row r="181" spans="1:14" ht="16.5">
      <c r="A181" s="91">
        <v>564</v>
      </c>
      <c r="B181" s="10" t="s">
        <v>331</v>
      </c>
      <c r="C181" s="207">
        <v>1307664.0527999999</v>
      </c>
      <c r="D181" s="207">
        <v>14165209.871262001</v>
      </c>
      <c r="E181" s="207">
        <v>-12857545.818462001</v>
      </c>
      <c r="F181" s="530">
        <v>105264893.94759472</v>
      </c>
      <c r="I181" s="91">
        <v>564</v>
      </c>
      <c r="J181" s="10" t="s">
        <v>331</v>
      </c>
      <c r="K181" s="43">
        <v>1518166.2584000002</v>
      </c>
      <c r="L181" s="43">
        <v>13964735.924215995</v>
      </c>
      <c r="M181" s="83">
        <f t="shared" si="4"/>
        <v>-12446569.665815994</v>
      </c>
      <c r="N181" s="49">
        <f>Statsandelar!AE181+M181</f>
        <v>331505277.79703814</v>
      </c>
    </row>
    <row r="182" spans="1:14" ht="16.5">
      <c r="A182" s="91">
        <v>576</v>
      </c>
      <c r="B182" s="10" t="s">
        <v>131</v>
      </c>
      <c r="C182" s="207">
        <v>0</v>
      </c>
      <c r="D182" s="207">
        <v>74366.7</v>
      </c>
      <c r="E182" s="207">
        <v>-74366.7</v>
      </c>
      <c r="F182" s="530">
        <v>1939113.5584028091</v>
      </c>
      <c r="I182" s="91">
        <v>576</v>
      </c>
      <c r="J182" s="10" t="s">
        <v>131</v>
      </c>
      <c r="K182" s="43">
        <v>31299.324000000001</v>
      </c>
      <c r="L182" s="43">
        <v>93257.081080000004</v>
      </c>
      <c r="M182" s="83">
        <f t="shared" si="4"/>
        <v>-61957.757080000003</v>
      </c>
      <c r="N182" s="49">
        <f>Statsandelar!AE182+M182</f>
        <v>11061681.434132457</v>
      </c>
    </row>
    <row r="183" spans="1:14" ht="16.5">
      <c r="A183" s="91">
        <v>577</v>
      </c>
      <c r="B183" s="10" t="s">
        <v>332</v>
      </c>
      <c r="C183" s="207">
        <v>385442.60610000003</v>
      </c>
      <c r="D183" s="207">
        <v>303341.76929999999</v>
      </c>
      <c r="E183" s="207">
        <v>82100.836800000048</v>
      </c>
      <c r="F183" s="530">
        <v>10259034.632169643</v>
      </c>
      <c r="I183" s="91">
        <v>577</v>
      </c>
      <c r="J183" s="10" t="s">
        <v>332</v>
      </c>
      <c r="K183" s="43">
        <v>504142.68300000014</v>
      </c>
      <c r="L183" s="43">
        <v>258393.804948</v>
      </c>
      <c r="M183" s="29">
        <f t="shared" si="4"/>
        <v>245748.87805200013</v>
      </c>
      <c r="N183" s="49">
        <f>Statsandelar!AE183+M183</f>
        <v>20696013.232944418</v>
      </c>
    </row>
    <row r="184" spans="1:14" ht="16.5">
      <c r="A184" s="91">
        <v>578</v>
      </c>
      <c r="B184" s="10" t="s">
        <v>132</v>
      </c>
      <c r="C184" s="207">
        <v>291591.83070000005</v>
      </c>
      <c r="D184" s="207">
        <v>81803.37</v>
      </c>
      <c r="E184" s="207">
        <v>209788.46070000005</v>
      </c>
      <c r="F184" s="530">
        <v>2377096.2488267468</v>
      </c>
      <c r="I184" s="91">
        <v>578</v>
      </c>
      <c r="J184" s="10" t="s">
        <v>132</v>
      </c>
      <c r="K184" s="43">
        <v>370449.85619999998</v>
      </c>
      <c r="L184" s="43">
        <v>96878.86</v>
      </c>
      <c r="M184" s="29">
        <f t="shared" si="4"/>
        <v>273570.99619999999</v>
      </c>
      <c r="N184" s="49">
        <f>Statsandelar!AE184+M184</f>
        <v>14059692.88216768</v>
      </c>
    </row>
    <row r="185" spans="1:14" ht="16.5">
      <c r="A185" s="91">
        <v>580</v>
      </c>
      <c r="B185" s="10" t="s">
        <v>133</v>
      </c>
      <c r="C185" s="207">
        <v>67004.396700000012</v>
      </c>
      <c r="D185" s="207">
        <v>38670.684000000001</v>
      </c>
      <c r="E185" s="207">
        <v>28333.712700000011</v>
      </c>
      <c r="F185" s="530">
        <v>2410007.4437828343</v>
      </c>
      <c r="I185" s="91">
        <v>580</v>
      </c>
      <c r="J185" s="10" t="s">
        <v>133</v>
      </c>
      <c r="K185" s="43">
        <v>62598.648000000008</v>
      </c>
      <c r="L185" s="43">
        <v>47694.208000000006</v>
      </c>
      <c r="M185" s="29">
        <f t="shared" si="4"/>
        <v>14904.440000000002</v>
      </c>
      <c r="N185" s="49">
        <f>Statsandelar!AE185+M185</f>
        <v>18521835.738563608</v>
      </c>
    </row>
    <row r="186" spans="1:14" ht="16.5">
      <c r="A186" s="91">
        <v>581</v>
      </c>
      <c r="B186" s="10" t="s">
        <v>134</v>
      </c>
      <c r="C186" s="207">
        <v>165094.07399999999</v>
      </c>
      <c r="D186" s="207">
        <v>105228.8805</v>
      </c>
      <c r="E186" s="207">
        <v>59865.193499999994</v>
      </c>
      <c r="F186" s="530">
        <v>5554379.0250967713</v>
      </c>
      <c r="I186" s="91">
        <v>581</v>
      </c>
      <c r="J186" s="10" t="s">
        <v>134</v>
      </c>
      <c r="K186" s="43">
        <v>175946.9142</v>
      </c>
      <c r="L186" s="43">
        <v>74075.066800000015</v>
      </c>
      <c r="M186" s="29">
        <f t="shared" si="4"/>
        <v>101871.84739999998</v>
      </c>
      <c r="N186" s="49">
        <f>Statsandelar!AE186+M186</f>
        <v>22289847.698562846</v>
      </c>
    </row>
    <row r="187" spans="1:14" ht="16.5">
      <c r="A187" s="91">
        <v>583</v>
      </c>
      <c r="B187" s="10" t="s">
        <v>135</v>
      </c>
      <c r="C187" s="207">
        <v>111550.04999999999</v>
      </c>
      <c r="D187" s="207">
        <v>0</v>
      </c>
      <c r="E187" s="207">
        <v>111550.04999999999</v>
      </c>
      <c r="F187" s="530">
        <v>302501.17275273218</v>
      </c>
      <c r="I187" s="91">
        <v>583</v>
      </c>
      <c r="J187" s="10" t="s">
        <v>135</v>
      </c>
      <c r="K187" s="43">
        <v>96953.382200000007</v>
      </c>
      <c r="L187" s="43">
        <v>7452.22</v>
      </c>
      <c r="M187" s="29">
        <f t="shared" si="4"/>
        <v>89501.162200000006</v>
      </c>
      <c r="N187" s="49">
        <f>Statsandelar!AE187+M187</f>
        <v>5267721.4002879672</v>
      </c>
    </row>
    <row r="188" spans="1:14" ht="16.5">
      <c r="A188" s="91">
        <v>584</v>
      </c>
      <c r="B188" s="10" t="s">
        <v>136</v>
      </c>
      <c r="C188" s="207">
        <v>31234.014000000003</v>
      </c>
      <c r="D188" s="207">
        <v>11898.672</v>
      </c>
      <c r="E188" s="207">
        <v>19335.342000000004</v>
      </c>
      <c r="F188" s="530">
        <v>5703104.215580143</v>
      </c>
      <c r="I188" s="91">
        <v>584</v>
      </c>
      <c r="J188" s="10" t="s">
        <v>136</v>
      </c>
      <c r="K188" s="43">
        <v>50675.096000000005</v>
      </c>
      <c r="L188" s="43">
        <v>0</v>
      </c>
      <c r="M188" s="29">
        <f t="shared" si="4"/>
        <v>50675.096000000005</v>
      </c>
      <c r="N188" s="49">
        <f>Statsandelar!AE188+M188</f>
        <v>13723854.716288611</v>
      </c>
    </row>
    <row r="189" spans="1:14" ht="16.5">
      <c r="A189" s="91">
        <v>588</v>
      </c>
      <c r="B189" s="10" t="s">
        <v>137</v>
      </c>
      <c r="C189" s="207">
        <v>34208.682000000001</v>
      </c>
      <c r="D189" s="207">
        <v>80197.049280000007</v>
      </c>
      <c r="E189" s="207">
        <v>-45988.367280000006</v>
      </c>
      <c r="F189" s="530">
        <v>-393202.1821011203</v>
      </c>
      <c r="I189" s="91">
        <v>588</v>
      </c>
      <c r="J189" s="10" t="s">
        <v>137</v>
      </c>
      <c r="K189" s="43">
        <v>41732.432000000001</v>
      </c>
      <c r="L189" s="43">
        <v>90857.466239999994</v>
      </c>
      <c r="M189" s="83">
        <f t="shared" si="4"/>
        <v>-49125.034239999994</v>
      </c>
      <c r="N189" s="49">
        <f>Statsandelar!AE189+M189</f>
        <v>6245697.8224021699</v>
      </c>
    </row>
    <row r="190" spans="1:14" ht="16.5">
      <c r="A190" s="91">
        <v>592</v>
      </c>
      <c r="B190" s="10" t="s">
        <v>138</v>
      </c>
      <c r="C190" s="207">
        <v>221835.86610000001</v>
      </c>
      <c r="D190" s="207">
        <v>91828.001160000014</v>
      </c>
      <c r="E190" s="207">
        <v>130007.86494</v>
      </c>
      <c r="F190" s="530">
        <v>4490165.5567363892</v>
      </c>
      <c r="I190" s="91">
        <v>592</v>
      </c>
      <c r="J190" s="10" t="s">
        <v>138</v>
      </c>
      <c r="K190" s="43">
        <v>177586.40260000003</v>
      </c>
      <c r="L190" s="43">
        <v>68044.730376000007</v>
      </c>
      <c r="M190" s="29">
        <f t="shared" si="4"/>
        <v>109541.67222400002</v>
      </c>
      <c r="N190" s="49">
        <f>Statsandelar!AE190+M190</f>
        <v>11128630.866144903</v>
      </c>
    </row>
    <row r="191" spans="1:14" ht="16.5">
      <c r="A191" s="91">
        <v>593</v>
      </c>
      <c r="B191" s="10" t="s">
        <v>139</v>
      </c>
      <c r="C191" s="207">
        <v>224736.16740000001</v>
      </c>
      <c r="D191" s="207">
        <v>393503.95638000005</v>
      </c>
      <c r="E191" s="207">
        <v>-168767.78898000004</v>
      </c>
      <c r="F191" s="530">
        <v>5023982.4600923024</v>
      </c>
      <c r="I191" s="91">
        <v>593</v>
      </c>
      <c r="J191" s="10" t="s">
        <v>139</v>
      </c>
      <c r="K191" s="43">
        <v>255014.96839999995</v>
      </c>
      <c r="L191" s="43">
        <v>405564.71684000001</v>
      </c>
      <c r="M191" s="83">
        <f t="shared" si="4"/>
        <v>-150549.74844000005</v>
      </c>
      <c r="N191" s="49">
        <f>Statsandelar!AE191+M191</f>
        <v>55141016.563341826</v>
      </c>
    </row>
    <row r="192" spans="1:14" ht="16.5">
      <c r="A192" s="91">
        <v>595</v>
      </c>
      <c r="B192" s="10" t="s">
        <v>140</v>
      </c>
      <c r="C192" s="207">
        <v>221612.76600000003</v>
      </c>
      <c r="D192" s="207">
        <v>77415.734700000015</v>
      </c>
      <c r="E192" s="207">
        <v>144197.03130000003</v>
      </c>
      <c r="F192" s="530">
        <v>5601217.4679958094</v>
      </c>
      <c r="I192" s="91">
        <v>595</v>
      </c>
      <c r="J192" s="10" t="s">
        <v>140</v>
      </c>
      <c r="K192" s="43">
        <v>272825.77420000004</v>
      </c>
      <c r="L192" s="43">
        <v>73881.309080000006</v>
      </c>
      <c r="M192" s="29">
        <f t="shared" si="4"/>
        <v>198944.46512000004</v>
      </c>
      <c r="N192" s="49">
        <f>Statsandelar!AE192+M192</f>
        <v>23136497.472703055</v>
      </c>
    </row>
    <row r="193" spans="1:14" ht="16.5">
      <c r="A193" s="91">
        <v>598</v>
      </c>
      <c r="B193" s="10" t="s">
        <v>333</v>
      </c>
      <c r="C193" s="207">
        <v>1089100.3215000001</v>
      </c>
      <c r="D193" s="207">
        <v>305052.20339999994</v>
      </c>
      <c r="E193" s="207">
        <v>784048.11810000008</v>
      </c>
      <c r="F193" s="530">
        <v>9409460.7469290234</v>
      </c>
      <c r="I193" s="91">
        <v>598</v>
      </c>
      <c r="J193" s="10" t="s">
        <v>333</v>
      </c>
      <c r="K193" s="43">
        <v>1152336.7786000003</v>
      </c>
      <c r="L193" s="43">
        <v>341460.72039999999</v>
      </c>
      <c r="M193" s="29">
        <f t="shared" si="4"/>
        <v>810876.05820000032</v>
      </c>
      <c r="N193" s="49">
        <f>Statsandelar!AE193+M193</f>
        <v>51040729.923086427</v>
      </c>
    </row>
    <row r="194" spans="1:14" ht="16.5">
      <c r="A194" s="91">
        <v>599</v>
      </c>
      <c r="B194" s="10" t="s">
        <v>141</v>
      </c>
      <c r="C194" s="207">
        <v>217225.13070000001</v>
      </c>
      <c r="D194" s="207">
        <v>589058.63069999998</v>
      </c>
      <c r="E194" s="207">
        <v>-371833.5</v>
      </c>
      <c r="F194" s="530">
        <v>14834041.927649194</v>
      </c>
      <c r="I194" s="91">
        <v>599</v>
      </c>
      <c r="J194" s="10" t="s">
        <v>141</v>
      </c>
      <c r="K194" s="43">
        <v>253524.52439999999</v>
      </c>
      <c r="L194" s="43">
        <v>547216.51460000011</v>
      </c>
      <c r="M194" s="83">
        <f t="shared" si="4"/>
        <v>-293691.99020000012</v>
      </c>
      <c r="N194" s="49">
        <f>Statsandelar!AE194+M194</f>
        <v>31742863.560001865</v>
      </c>
    </row>
    <row r="195" spans="1:14" ht="16.5">
      <c r="A195" s="91">
        <v>601</v>
      </c>
      <c r="B195" s="10" t="s">
        <v>142</v>
      </c>
      <c r="C195" s="207">
        <v>34208.682000000001</v>
      </c>
      <c r="D195" s="207">
        <v>65442.695999999996</v>
      </c>
      <c r="E195" s="207">
        <v>-31234.013999999996</v>
      </c>
      <c r="F195" s="530">
        <v>6134226.9756360799</v>
      </c>
      <c r="I195" s="91">
        <v>601</v>
      </c>
      <c r="J195" s="10" t="s">
        <v>142</v>
      </c>
      <c r="K195" s="43">
        <v>47917.774600000004</v>
      </c>
      <c r="L195" s="43">
        <v>76787.674880000006</v>
      </c>
      <c r="M195" s="83">
        <f t="shared" si="4"/>
        <v>-28869.900280000002</v>
      </c>
      <c r="N195" s="49">
        <f>Statsandelar!AE195+M195</f>
        <v>19132245.022959594</v>
      </c>
    </row>
    <row r="196" spans="1:14" ht="16.5">
      <c r="A196" s="91">
        <v>604</v>
      </c>
      <c r="B196" s="10" t="s">
        <v>334</v>
      </c>
      <c r="C196" s="207">
        <v>202500.52410000001</v>
      </c>
      <c r="D196" s="207">
        <v>904925.23961400008</v>
      </c>
      <c r="E196" s="207">
        <v>-702424.71551400004</v>
      </c>
      <c r="F196" s="530">
        <v>15814805.645782696</v>
      </c>
      <c r="I196" s="91">
        <v>604</v>
      </c>
      <c r="J196" s="10" t="s">
        <v>334</v>
      </c>
      <c r="K196" s="43">
        <v>302709.1764</v>
      </c>
      <c r="L196" s="43">
        <v>1225423.6810280001</v>
      </c>
      <c r="M196" s="83">
        <f t="shared" si="4"/>
        <v>-922714.50462800008</v>
      </c>
      <c r="N196" s="49">
        <f>Statsandelar!AE196+M196</f>
        <v>18622593.552472126</v>
      </c>
    </row>
    <row r="197" spans="1:14" ht="16.5">
      <c r="A197" s="91">
        <v>607</v>
      </c>
      <c r="B197" s="10" t="s">
        <v>143</v>
      </c>
      <c r="C197" s="207">
        <v>58006.026000000005</v>
      </c>
      <c r="D197" s="207">
        <v>47669.054700000001</v>
      </c>
      <c r="E197" s="207">
        <v>10336.971300000005</v>
      </c>
      <c r="F197" s="530">
        <v>3622513.5582016087</v>
      </c>
      <c r="I197" s="91">
        <v>607</v>
      </c>
      <c r="J197" s="10" t="s">
        <v>143</v>
      </c>
      <c r="K197" s="43">
        <v>26827.992000000002</v>
      </c>
      <c r="L197" s="43">
        <v>70885.516640000002</v>
      </c>
      <c r="M197" s="83">
        <f t="shared" si="4"/>
        <v>-44057.524640000003</v>
      </c>
      <c r="N197" s="49">
        <f>Statsandelar!AE197+M197</f>
        <v>16771292.868660996</v>
      </c>
    </row>
    <row r="198" spans="1:14" ht="16.5">
      <c r="A198" s="91">
        <v>608</v>
      </c>
      <c r="B198" s="10" t="s">
        <v>335</v>
      </c>
      <c r="C198" s="207">
        <v>81803.37</v>
      </c>
      <c r="D198" s="207">
        <v>74366.700000000012</v>
      </c>
      <c r="E198" s="207">
        <v>7436.6699999999837</v>
      </c>
      <c r="F198" s="530">
        <v>2191389.7944606487</v>
      </c>
      <c r="I198" s="91">
        <v>608</v>
      </c>
      <c r="J198" s="10" t="s">
        <v>335</v>
      </c>
      <c r="K198" s="43">
        <v>62598.648000000008</v>
      </c>
      <c r="L198" s="43">
        <v>98369.304000000004</v>
      </c>
      <c r="M198" s="83">
        <f t="shared" si="4"/>
        <v>-35770.655999999995</v>
      </c>
      <c r="N198" s="49">
        <f>Statsandelar!AE198+M198</f>
        <v>7968913.1152788177</v>
      </c>
    </row>
    <row r="199" spans="1:14" ht="16.5">
      <c r="A199" s="91">
        <v>609</v>
      </c>
      <c r="B199" s="10" t="s">
        <v>336</v>
      </c>
      <c r="C199" s="207">
        <v>1318075.3907999999</v>
      </c>
      <c r="D199" s="207">
        <v>4150018.8201599997</v>
      </c>
      <c r="E199" s="207">
        <v>-2831943.4293599995</v>
      </c>
      <c r="F199" s="530">
        <v>21530254.052719031</v>
      </c>
      <c r="I199" s="91">
        <v>609</v>
      </c>
      <c r="J199" s="10" t="s">
        <v>336</v>
      </c>
      <c r="K199" s="43">
        <v>1362712.9491999988</v>
      </c>
      <c r="L199" s="43">
        <v>4315930.8563400032</v>
      </c>
      <c r="M199" s="83">
        <f t="shared" si="4"/>
        <v>-2953217.9071400044</v>
      </c>
      <c r="N199" s="49">
        <f>Statsandelar!AE199+M199</f>
        <v>181407645.27455464</v>
      </c>
    </row>
    <row r="200" spans="1:14" ht="16.5">
      <c r="A200" s="91">
        <v>611</v>
      </c>
      <c r="B200" s="10" t="s">
        <v>337</v>
      </c>
      <c r="C200" s="207">
        <v>269356.1874</v>
      </c>
      <c r="D200" s="207">
        <v>213417.55566000001</v>
      </c>
      <c r="E200" s="207">
        <v>55938.631739999983</v>
      </c>
      <c r="F200" s="530">
        <v>4607601.0486646611</v>
      </c>
      <c r="I200" s="91">
        <v>611</v>
      </c>
      <c r="J200" s="10" t="s">
        <v>337</v>
      </c>
      <c r="K200" s="43">
        <v>213282.53640000001</v>
      </c>
      <c r="L200" s="43">
        <v>262392.66619999998</v>
      </c>
      <c r="M200" s="83">
        <f t="shared" si="4"/>
        <v>-49110.129799999966</v>
      </c>
      <c r="N200" s="49">
        <f>Statsandelar!AE200+M200</f>
        <v>6475691.9136155667</v>
      </c>
    </row>
    <row r="201" spans="1:14" ht="16.5">
      <c r="A201" s="91">
        <v>614</v>
      </c>
      <c r="B201" s="10" t="s">
        <v>144</v>
      </c>
      <c r="C201" s="207">
        <v>7436.67</v>
      </c>
      <c r="D201" s="207">
        <v>35696.016000000003</v>
      </c>
      <c r="E201" s="207">
        <v>-28259.346000000005</v>
      </c>
      <c r="F201" s="530">
        <v>3588928.8785720677</v>
      </c>
      <c r="I201" s="91">
        <v>614</v>
      </c>
      <c r="J201" s="10" t="s">
        <v>144</v>
      </c>
      <c r="K201" s="43">
        <v>7452.22</v>
      </c>
      <c r="L201" s="43">
        <v>54431.01488000001</v>
      </c>
      <c r="M201" s="83">
        <f t="shared" si="4"/>
        <v>-46978.794880000009</v>
      </c>
      <c r="N201" s="49">
        <f>Statsandelar!AE201+M201</f>
        <v>18532100.232195027</v>
      </c>
    </row>
    <row r="202" spans="1:14" ht="16.5">
      <c r="A202" s="91">
        <v>615</v>
      </c>
      <c r="B202" s="10" t="s">
        <v>145</v>
      </c>
      <c r="C202" s="207">
        <v>132372.726</v>
      </c>
      <c r="D202" s="207">
        <v>60266.773679999998</v>
      </c>
      <c r="E202" s="207">
        <v>72105.952319999997</v>
      </c>
      <c r="F202" s="530">
        <v>15227075.256802369</v>
      </c>
      <c r="I202" s="91">
        <v>615</v>
      </c>
      <c r="J202" s="10" t="s">
        <v>145</v>
      </c>
      <c r="K202" s="43">
        <v>125420.86259999999</v>
      </c>
      <c r="L202" s="43">
        <v>61957.757079999996</v>
      </c>
      <c r="M202" s="29">
        <f t="shared" si="4"/>
        <v>63463.105519999997</v>
      </c>
      <c r="N202" s="49">
        <f>Statsandelar!AE202+M202</f>
        <v>40059802.446944542</v>
      </c>
    </row>
    <row r="203" spans="1:14" ht="16.5">
      <c r="A203" s="91">
        <v>616</v>
      </c>
      <c r="B203" s="10" t="s">
        <v>146</v>
      </c>
      <c r="C203" s="207">
        <v>37183.350000000006</v>
      </c>
      <c r="D203" s="207">
        <v>811370.44368000003</v>
      </c>
      <c r="E203" s="207">
        <v>-774187.09368000005</v>
      </c>
      <c r="F203" s="530">
        <v>331242.71570673946</v>
      </c>
      <c r="I203" s="91">
        <v>616</v>
      </c>
      <c r="J203" s="10" t="s">
        <v>146</v>
      </c>
      <c r="K203" s="43">
        <v>52165.54</v>
      </c>
      <c r="L203" s="43">
        <v>884608.32288000023</v>
      </c>
      <c r="M203" s="83">
        <f t="shared" ref="M203:M266" si="5">K203-L203</f>
        <v>-832442.78288000019</v>
      </c>
      <c r="N203" s="49">
        <f>Statsandelar!AE203+M203</f>
        <v>3310909.2222150252</v>
      </c>
    </row>
    <row r="204" spans="1:14" ht="16.5">
      <c r="A204" s="91">
        <v>619</v>
      </c>
      <c r="B204" s="10" t="s">
        <v>147</v>
      </c>
      <c r="C204" s="207">
        <v>319925.54339999997</v>
      </c>
      <c r="D204" s="207">
        <v>58779.439679999996</v>
      </c>
      <c r="E204" s="207">
        <v>261146.10371999996</v>
      </c>
      <c r="F204" s="530">
        <v>3748849.4586020419</v>
      </c>
      <c r="I204" s="91">
        <v>619</v>
      </c>
      <c r="J204" s="10" t="s">
        <v>147</v>
      </c>
      <c r="K204" s="43">
        <v>284972.89280000003</v>
      </c>
      <c r="L204" s="43">
        <v>94673.00288</v>
      </c>
      <c r="M204" s="29">
        <f t="shared" si="5"/>
        <v>190299.88992000005</v>
      </c>
      <c r="N204" s="49">
        <f>Statsandelar!AE204+M204</f>
        <v>12200367.488043003</v>
      </c>
    </row>
    <row r="205" spans="1:14" ht="16.5">
      <c r="A205" s="91">
        <v>620</v>
      </c>
      <c r="B205" s="10" t="s">
        <v>148</v>
      </c>
      <c r="C205" s="207">
        <v>19335.342000000001</v>
      </c>
      <c r="D205" s="207">
        <v>55031.358</v>
      </c>
      <c r="E205" s="207">
        <v>-35696.016000000003</v>
      </c>
      <c r="F205" s="530">
        <v>3951104.1752690934</v>
      </c>
      <c r="I205" s="91">
        <v>620</v>
      </c>
      <c r="J205" s="10" t="s">
        <v>148</v>
      </c>
      <c r="K205" s="43">
        <v>26827.992000000002</v>
      </c>
      <c r="L205" s="43">
        <v>65579.536000000007</v>
      </c>
      <c r="M205" s="83">
        <f t="shared" si="5"/>
        <v>-38751.544000000009</v>
      </c>
      <c r="N205" s="49">
        <f>Statsandelar!AE205+M205</f>
        <v>15342037.004071984</v>
      </c>
    </row>
    <row r="206" spans="1:14" ht="16.5">
      <c r="A206" s="91">
        <v>623</v>
      </c>
      <c r="B206" s="10" t="s">
        <v>149</v>
      </c>
      <c r="C206" s="207">
        <v>11898.672</v>
      </c>
      <c r="D206" s="207">
        <v>92289.074699999997</v>
      </c>
      <c r="E206" s="207">
        <v>-80390.402699999991</v>
      </c>
      <c r="F206" s="530">
        <v>1324607.308459355</v>
      </c>
      <c r="I206" s="91">
        <v>623</v>
      </c>
      <c r="J206" s="10" t="s">
        <v>149</v>
      </c>
      <c r="K206" s="43">
        <v>0</v>
      </c>
      <c r="L206" s="43">
        <v>127880.09520000001</v>
      </c>
      <c r="M206" s="83">
        <f t="shared" si="5"/>
        <v>-127880.09520000001</v>
      </c>
      <c r="N206" s="49">
        <f>Statsandelar!AE206+M206</f>
        <v>8252176.5192459868</v>
      </c>
    </row>
    <row r="207" spans="1:14" ht="16.5">
      <c r="A207" s="91">
        <v>624</v>
      </c>
      <c r="B207" s="10" t="s">
        <v>338</v>
      </c>
      <c r="C207" s="207">
        <v>175654.14540000001</v>
      </c>
      <c r="D207" s="207">
        <v>283723.83384000004</v>
      </c>
      <c r="E207" s="207">
        <v>-108069.68844000003</v>
      </c>
      <c r="F207" s="530">
        <v>5295872.1728719585</v>
      </c>
      <c r="I207" s="91">
        <v>624</v>
      </c>
      <c r="J207" s="10" t="s">
        <v>338</v>
      </c>
      <c r="K207" s="43">
        <v>153515.73200000002</v>
      </c>
      <c r="L207" s="43">
        <v>341073.20496000006</v>
      </c>
      <c r="M207" s="83">
        <f t="shared" si="5"/>
        <v>-187557.47296000004</v>
      </c>
      <c r="N207" s="49">
        <f>Statsandelar!AE207+M207</f>
        <v>10352013.936269177</v>
      </c>
    </row>
    <row r="208" spans="1:14" ht="16.5">
      <c r="A208" s="91">
        <v>625</v>
      </c>
      <c r="B208" s="10" t="s">
        <v>150</v>
      </c>
      <c r="C208" s="207">
        <v>89388.773400000005</v>
      </c>
      <c r="D208" s="207">
        <v>44620.020000000004</v>
      </c>
      <c r="E208" s="207">
        <v>44768.753400000001</v>
      </c>
      <c r="F208" s="530">
        <v>5089856.5524261054</v>
      </c>
      <c r="I208" s="91">
        <v>625</v>
      </c>
      <c r="J208" s="10" t="s">
        <v>150</v>
      </c>
      <c r="K208" s="43">
        <v>271260.80800000002</v>
      </c>
      <c r="L208" s="43">
        <v>104480.1244</v>
      </c>
      <c r="M208" s="29">
        <f t="shared" si="5"/>
        <v>166780.68360000002</v>
      </c>
      <c r="N208" s="49">
        <f>Statsandelar!AE208+M208</f>
        <v>11667314.223182382</v>
      </c>
    </row>
    <row r="209" spans="1:14" ht="16.5">
      <c r="A209" s="91">
        <v>626</v>
      </c>
      <c r="B209" s="10" t="s">
        <v>151</v>
      </c>
      <c r="C209" s="207">
        <v>38745.0507</v>
      </c>
      <c r="D209" s="207">
        <v>47594.688000000002</v>
      </c>
      <c r="E209" s="207">
        <v>-8849.6373000000021</v>
      </c>
      <c r="F209" s="530">
        <v>2014600.5667197844</v>
      </c>
      <c r="I209" s="91">
        <v>626</v>
      </c>
      <c r="J209" s="10" t="s">
        <v>151</v>
      </c>
      <c r="K209" s="43">
        <v>53730.506200000003</v>
      </c>
      <c r="L209" s="43">
        <v>47694.208000000006</v>
      </c>
      <c r="M209" s="29">
        <f t="shared" si="5"/>
        <v>6036.2981999999975</v>
      </c>
      <c r="N209" s="49">
        <f>Statsandelar!AE209+M209</f>
        <v>20577862.199559029</v>
      </c>
    </row>
    <row r="210" spans="1:14" ht="16.5">
      <c r="A210" s="91">
        <v>630</v>
      </c>
      <c r="B210" s="10" t="s">
        <v>152</v>
      </c>
      <c r="C210" s="207">
        <v>212911.8621</v>
      </c>
      <c r="D210" s="207">
        <v>23871.710700000003</v>
      </c>
      <c r="E210" s="207">
        <v>189040.1514</v>
      </c>
      <c r="F210" s="530">
        <v>2428400.9414556404</v>
      </c>
      <c r="I210" s="91">
        <v>630</v>
      </c>
      <c r="J210" s="10" t="s">
        <v>152</v>
      </c>
      <c r="K210" s="43">
        <v>208811.20440000002</v>
      </c>
      <c r="L210" s="43">
        <v>11923.552000000001</v>
      </c>
      <c r="M210" s="29">
        <f t="shared" si="5"/>
        <v>196887.65240000002</v>
      </c>
      <c r="N210" s="49">
        <f>Statsandelar!AE210+M210</f>
        <v>7048087.3125412585</v>
      </c>
    </row>
    <row r="211" spans="1:14" ht="16.5">
      <c r="A211" s="91">
        <v>631</v>
      </c>
      <c r="B211" s="10" t="s">
        <v>153</v>
      </c>
      <c r="C211" s="207">
        <v>0</v>
      </c>
      <c r="D211" s="207">
        <v>790101.56748000009</v>
      </c>
      <c r="E211" s="207">
        <v>-790101.56748000009</v>
      </c>
      <c r="F211" s="530">
        <v>1146482.5686332276</v>
      </c>
      <c r="I211" s="91">
        <v>631</v>
      </c>
      <c r="J211" s="10" t="s">
        <v>153</v>
      </c>
      <c r="K211" s="43">
        <v>14904.44</v>
      </c>
      <c r="L211" s="43">
        <v>692609.32680000004</v>
      </c>
      <c r="M211" s="83">
        <f t="shared" si="5"/>
        <v>-677704.88680000009</v>
      </c>
      <c r="N211" s="49">
        <f>Statsandelar!AE211+M211</f>
        <v>3621409.1143622403</v>
      </c>
    </row>
    <row r="212" spans="1:14" ht="16.5">
      <c r="A212" s="91">
        <v>635</v>
      </c>
      <c r="B212" s="10" t="s">
        <v>154</v>
      </c>
      <c r="C212" s="207">
        <v>275379.89010000008</v>
      </c>
      <c r="D212" s="207">
        <v>727321.19934000017</v>
      </c>
      <c r="E212" s="207">
        <v>-451941.30924000009</v>
      </c>
      <c r="F212" s="530">
        <v>3707310.0548865311</v>
      </c>
      <c r="I212" s="91">
        <v>635</v>
      </c>
      <c r="J212" s="10" t="s">
        <v>154</v>
      </c>
      <c r="K212" s="43">
        <v>247413.70399999997</v>
      </c>
      <c r="L212" s="43">
        <v>707141.15579999995</v>
      </c>
      <c r="M212" s="83">
        <f t="shared" si="5"/>
        <v>-459727.45179999998</v>
      </c>
      <c r="N212" s="49">
        <f>Statsandelar!AE212+M212</f>
        <v>18249017.828028068</v>
      </c>
    </row>
    <row r="213" spans="1:14" ht="16.5">
      <c r="A213" s="91">
        <v>636</v>
      </c>
      <c r="B213" s="10" t="s">
        <v>155</v>
      </c>
      <c r="C213" s="207">
        <v>782412.05070000002</v>
      </c>
      <c r="D213" s="207">
        <v>127538.89050000001</v>
      </c>
      <c r="E213" s="207">
        <v>654873.16020000004</v>
      </c>
      <c r="F213" s="530">
        <v>8889669.5154646747</v>
      </c>
      <c r="I213" s="91">
        <v>636</v>
      </c>
      <c r="J213" s="10" t="s">
        <v>155</v>
      </c>
      <c r="K213" s="43">
        <v>463602.6062000001</v>
      </c>
      <c r="L213" s="43">
        <v>130339.3278</v>
      </c>
      <c r="M213" s="29">
        <f t="shared" si="5"/>
        <v>333263.27840000007</v>
      </c>
      <c r="N213" s="49">
        <f>Statsandelar!AE213+M213</f>
        <v>23614455.448586654</v>
      </c>
    </row>
    <row r="214" spans="1:14" ht="16.5">
      <c r="A214" s="91">
        <v>638</v>
      </c>
      <c r="B214" s="10" t="s">
        <v>339</v>
      </c>
      <c r="C214" s="207">
        <v>889648.8321</v>
      </c>
      <c r="D214" s="207">
        <v>1431975.4285200001</v>
      </c>
      <c r="E214" s="207">
        <v>-542326.59642000007</v>
      </c>
      <c r="F214" s="530">
        <v>46846920.066681892</v>
      </c>
      <c r="I214" s="91">
        <v>638</v>
      </c>
      <c r="J214" s="10" t="s">
        <v>339</v>
      </c>
      <c r="K214" s="43">
        <v>1057022.8848000001</v>
      </c>
      <c r="L214" s="43">
        <v>1242538.4494799997</v>
      </c>
      <c r="M214" s="83">
        <f t="shared" si="5"/>
        <v>-185515.5646799996</v>
      </c>
      <c r="N214" s="49">
        <f>Statsandelar!AE214+M214</f>
        <v>66766348.648675822</v>
      </c>
    </row>
    <row r="215" spans="1:14" ht="16.5">
      <c r="A215" s="91">
        <v>678</v>
      </c>
      <c r="B215" s="10" t="s">
        <v>340</v>
      </c>
      <c r="C215" s="207">
        <v>328849.54739999998</v>
      </c>
      <c r="D215" s="207">
        <v>435907.84872000001</v>
      </c>
      <c r="E215" s="207">
        <v>-107058.30132000003</v>
      </c>
      <c r="F215" s="530">
        <v>24652148.702410549</v>
      </c>
      <c r="I215" s="91">
        <v>678</v>
      </c>
      <c r="J215" s="10" t="s">
        <v>340</v>
      </c>
      <c r="K215" s="43">
        <v>250767.20299999998</v>
      </c>
      <c r="L215" s="43">
        <v>608235.29195999994</v>
      </c>
      <c r="M215" s="83">
        <f t="shared" si="5"/>
        <v>-357468.08895999996</v>
      </c>
      <c r="N215" s="49">
        <f>Statsandelar!AE215+M215</f>
        <v>69729768.29800038</v>
      </c>
    </row>
    <row r="216" spans="1:14" ht="16.5">
      <c r="A216" s="91">
        <v>680</v>
      </c>
      <c r="B216" s="10" t="s">
        <v>341</v>
      </c>
      <c r="C216" s="207">
        <v>873585.62490000005</v>
      </c>
      <c r="D216" s="207">
        <v>1724053.6174379999</v>
      </c>
      <c r="E216" s="207">
        <v>-850467.99253799987</v>
      </c>
      <c r="F216" s="530">
        <v>13157152.621926695</v>
      </c>
      <c r="I216" s="91">
        <v>680</v>
      </c>
      <c r="J216" s="10" t="s">
        <v>341</v>
      </c>
      <c r="K216" s="43">
        <v>667793.4341999999</v>
      </c>
      <c r="L216" s="43">
        <v>1952615.77996</v>
      </c>
      <c r="M216" s="83">
        <f t="shared" si="5"/>
        <v>-1284822.3457599999</v>
      </c>
      <c r="N216" s="49">
        <f>Statsandelar!AE216+M216</f>
        <v>38074209.767023548</v>
      </c>
    </row>
    <row r="217" spans="1:14" ht="16.5">
      <c r="A217" s="91">
        <v>681</v>
      </c>
      <c r="B217" s="10" t="s">
        <v>156</v>
      </c>
      <c r="C217" s="207">
        <v>31234.014000000003</v>
      </c>
      <c r="D217" s="207">
        <v>74441.06670000001</v>
      </c>
      <c r="E217" s="207">
        <v>-43207.052700000007</v>
      </c>
      <c r="F217" s="530">
        <v>2603247.3275147816</v>
      </c>
      <c r="I217" s="91">
        <v>681</v>
      </c>
      <c r="J217" s="10" t="s">
        <v>156</v>
      </c>
      <c r="K217" s="43">
        <v>55146.428000000007</v>
      </c>
      <c r="L217" s="43">
        <v>68560.423999999999</v>
      </c>
      <c r="M217" s="83">
        <f t="shared" si="5"/>
        <v>-13413.995999999992</v>
      </c>
      <c r="N217" s="49">
        <f>Statsandelar!AE217+M217</f>
        <v>12424516.608697649</v>
      </c>
    </row>
    <row r="218" spans="1:14" ht="16.5">
      <c r="A218" s="91">
        <v>683</v>
      </c>
      <c r="B218" s="10" t="s">
        <v>157</v>
      </c>
      <c r="C218" s="207">
        <v>205326.45869999999</v>
      </c>
      <c r="D218" s="207">
        <v>104187.74669999999</v>
      </c>
      <c r="E218" s="207">
        <v>101138.712</v>
      </c>
      <c r="F218" s="530">
        <v>8322719.6904850919</v>
      </c>
      <c r="I218" s="91">
        <v>683</v>
      </c>
      <c r="J218" s="10" t="s">
        <v>157</v>
      </c>
      <c r="K218" s="43">
        <v>211643.04800000001</v>
      </c>
      <c r="L218" s="43">
        <v>169910.61600000001</v>
      </c>
      <c r="M218" s="29">
        <f t="shared" si="5"/>
        <v>41732.432000000001</v>
      </c>
      <c r="N218" s="49">
        <f>Statsandelar!AE218+M218</f>
        <v>21607310.759087946</v>
      </c>
    </row>
    <row r="219" spans="1:14" ht="16.5">
      <c r="A219" s="91">
        <v>684</v>
      </c>
      <c r="B219" s="10" t="s">
        <v>342</v>
      </c>
      <c r="C219" s="207">
        <v>888012.76470000017</v>
      </c>
      <c r="D219" s="207">
        <v>3997219.0490039997</v>
      </c>
      <c r="E219" s="207">
        <v>-3109206.2843039995</v>
      </c>
      <c r="F219" s="530">
        <v>17662662.683521628</v>
      </c>
      <c r="I219" s="91">
        <v>684</v>
      </c>
      <c r="J219" s="10" t="s">
        <v>342</v>
      </c>
      <c r="K219" s="43">
        <v>934955.52120000008</v>
      </c>
      <c r="L219" s="43">
        <v>4172375.7615919998</v>
      </c>
      <c r="M219" s="83">
        <f t="shared" si="5"/>
        <v>-3237420.2403919995</v>
      </c>
      <c r="N219" s="49">
        <f>Statsandelar!AE219+M219</f>
        <v>63329687.820798129</v>
      </c>
    </row>
    <row r="220" spans="1:14" ht="16.5">
      <c r="A220" s="91">
        <v>686</v>
      </c>
      <c r="B220" s="10" t="s">
        <v>158</v>
      </c>
      <c r="C220" s="207">
        <v>53618.390700000004</v>
      </c>
      <c r="D220" s="207">
        <v>108902.59548000002</v>
      </c>
      <c r="E220" s="207">
        <v>-55284.204780000015</v>
      </c>
      <c r="F220" s="530">
        <v>1993140.3889197803</v>
      </c>
      <c r="I220" s="91">
        <v>686</v>
      </c>
      <c r="J220" s="10" t="s">
        <v>158</v>
      </c>
      <c r="K220" s="43">
        <v>76012.644</v>
      </c>
      <c r="L220" s="43">
        <v>81527.286800000002</v>
      </c>
      <c r="M220" s="83">
        <f t="shared" si="5"/>
        <v>-5514.6428000000014</v>
      </c>
      <c r="N220" s="49">
        <f>Statsandelar!AE220+M220</f>
        <v>13363504.42710224</v>
      </c>
    </row>
    <row r="221" spans="1:14" ht="16.5">
      <c r="A221" s="91">
        <v>687</v>
      </c>
      <c r="B221" s="10" t="s">
        <v>159</v>
      </c>
      <c r="C221" s="207">
        <v>233511.43800000002</v>
      </c>
      <c r="D221" s="207">
        <v>43207.0527</v>
      </c>
      <c r="E221" s="207">
        <v>190304.38530000002</v>
      </c>
      <c r="F221" s="530">
        <v>1138621.0940259306</v>
      </c>
      <c r="I221" s="91">
        <v>687</v>
      </c>
      <c r="J221" s="10" t="s">
        <v>159</v>
      </c>
      <c r="K221" s="43">
        <v>207246.23819999999</v>
      </c>
      <c r="L221" s="43">
        <v>19375.772000000001</v>
      </c>
      <c r="M221" s="29">
        <f t="shared" si="5"/>
        <v>187870.4662</v>
      </c>
      <c r="N221" s="49">
        <f>Statsandelar!AE221+M221</f>
        <v>8606631.5600176249</v>
      </c>
    </row>
    <row r="222" spans="1:14" ht="16.5">
      <c r="A222" s="91">
        <v>689</v>
      </c>
      <c r="B222" s="10" t="s">
        <v>160</v>
      </c>
      <c r="C222" s="207">
        <v>55105.724700000006</v>
      </c>
      <c r="D222" s="207">
        <v>37510.563479999997</v>
      </c>
      <c r="E222" s="207">
        <v>17595.161220000009</v>
      </c>
      <c r="F222" s="530">
        <v>2810124.1515753893</v>
      </c>
      <c r="I222" s="91">
        <v>689</v>
      </c>
      <c r="J222" s="10" t="s">
        <v>160</v>
      </c>
      <c r="K222" s="43">
        <v>70050.868000000002</v>
      </c>
      <c r="L222" s="43">
        <v>93003.705600000001</v>
      </c>
      <c r="M222" s="83">
        <f t="shared" si="5"/>
        <v>-22952.837599999999</v>
      </c>
      <c r="N222" s="49">
        <f>Statsandelar!AE222+M222</f>
        <v>11063148.304749683</v>
      </c>
    </row>
    <row r="223" spans="1:14" ht="16.5">
      <c r="A223" s="91">
        <v>691</v>
      </c>
      <c r="B223" s="10" t="s">
        <v>161</v>
      </c>
      <c r="C223" s="207">
        <v>62542.394699999997</v>
      </c>
      <c r="D223" s="207">
        <v>169630.44270000001</v>
      </c>
      <c r="E223" s="207">
        <v>-107088.04800000001</v>
      </c>
      <c r="F223" s="530">
        <v>4746616.0104273735</v>
      </c>
      <c r="I223" s="91">
        <v>691</v>
      </c>
      <c r="J223" s="10" t="s">
        <v>161</v>
      </c>
      <c r="K223" s="43">
        <v>114764.18800000001</v>
      </c>
      <c r="L223" s="43">
        <v>162532.91820000001</v>
      </c>
      <c r="M223" s="83">
        <f t="shared" si="5"/>
        <v>-47768.730200000005</v>
      </c>
      <c r="N223" s="49">
        <f>Statsandelar!AE223+M223</f>
        <v>12757008.470809896</v>
      </c>
    </row>
    <row r="224" spans="1:14" ht="16.5">
      <c r="A224" s="91">
        <v>694</v>
      </c>
      <c r="B224" s="10" t="s">
        <v>162</v>
      </c>
      <c r="C224" s="207">
        <v>1035184.464</v>
      </c>
      <c r="D224" s="207">
        <v>618359.11049999995</v>
      </c>
      <c r="E224" s="207">
        <v>416825.35350000008</v>
      </c>
      <c r="F224" s="530">
        <v>14410951.625107711</v>
      </c>
      <c r="I224" s="91">
        <v>694</v>
      </c>
      <c r="J224" s="10" t="s">
        <v>162</v>
      </c>
      <c r="K224" s="43">
        <v>1200105.5088</v>
      </c>
      <c r="L224" s="43">
        <v>651100.46139999991</v>
      </c>
      <c r="M224" s="29">
        <f t="shared" si="5"/>
        <v>549005.04740000004</v>
      </c>
      <c r="N224" s="49">
        <f>Statsandelar!AE224+M224</f>
        <v>49390713.130059302</v>
      </c>
    </row>
    <row r="225" spans="1:14" ht="16.5">
      <c r="A225" s="91">
        <v>697</v>
      </c>
      <c r="B225" s="10" t="s">
        <v>163</v>
      </c>
      <c r="C225" s="207">
        <v>41645.351999999999</v>
      </c>
      <c r="D225" s="207">
        <v>23083.42368</v>
      </c>
      <c r="E225" s="207">
        <v>18561.928319999999</v>
      </c>
      <c r="F225" s="530">
        <v>600206.12650171411</v>
      </c>
      <c r="I225" s="91">
        <v>697</v>
      </c>
      <c r="J225" s="10" t="s">
        <v>163</v>
      </c>
      <c r="K225" s="43">
        <v>46203.764000000003</v>
      </c>
      <c r="L225" s="43">
        <v>35770.656000000003</v>
      </c>
      <c r="M225" s="29">
        <f t="shared" si="5"/>
        <v>10433.108</v>
      </c>
      <c r="N225" s="49">
        <f>Statsandelar!AE225+M225</f>
        <v>6088600.9165991303</v>
      </c>
    </row>
    <row r="226" spans="1:14" ht="16.5">
      <c r="A226" s="91">
        <v>698</v>
      </c>
      <c r="B226" s="10" t="s">
        <v>164</v>
      </c>
      <c r="C226" s="207">
        <v>1010197.2528000001</v>
      </c>
      <c r="D226" s="207">
        <v>6457583.3124780003</v>
      </c>
      <c r="E226" s="207">
        <v>-5447386.0596780004</v>
      </c>
      <c r="F226" s="530">
        <v>11677289.408355363</v>
      </c>
      <c r="I226" s="91">
        <v>698</v>
      </c>
      <c r="J226" s="10" t="s">
        <v>164</v>
      </c>
      <c r="K226" s="43">
        <v>971098.78819999995</v>
      </c>
      <c r="L226" s="43">
        <v>6977166.3125479994</v>
      </c>
      <c r="M226" s="83">
        <f t="shared" si="5"/>
        <v>-6006067.5243479991</v>
      </c>
      <c r="N226" s="49">
        <f>Statsandelar!AE226+M226</f>
        <v>117575391.0470614</v>
      </c>
    </row>
    <row r="227" spans="1:14" ht="16.5">
      <c r="A227" s="91">
        <v>700</v>
      </c>
      <c r="B227" s="10" t="s">
        <v>343</v>
      </c>
      <c r="C227" s="207">
        <v>56518.691999999995</v>
      </c>
      <c r="D227" s="207">
        <v>157340.60185800001</v>
      </c>
      <c r="E227" s="207">
        <v>-100821.90985800001</v>
      </c>
      <c r="F227" s="530">
        <v>812521.87423188658</v>
      </c>
      <c r="I227" s="91">
        <v>700</v>
      </c>
      <c r="J227" s="10" t="s">
        <v>343</v>
      </c>
      <c r="K227" s="43">
        <v>107311.96799999999</v>
      </c>
      <c r="L227" s="43">
        <v>191253.77408000003</v>
      </c>
      <c r="M227" s="83">
        <f t="shared" si="5"/>
        <v>-83941.806080000038</v>
      </c>
      <c r="N227" s="49">
        <f>Statsandelar!AE227+M227</f>
        <v>12230163.852655241</v>
      </c>
    </row>
    <row r="228" spans="1:14" ht="16.5">
      <c r="A228" s="91">
        <v>702</v>
      </c>
      <c r="B228" s="10" t="s">
        <v>165</v>
      </c>
      <c r="C228" s="207">
        <v>34283.048699999999</v>
      </c>
      <c r="D228" s="207">
        <v>45214.953600000001</v>
      </c>
      <c r="E228" s="207">
        <v>-10931.904900000001</v>
      </c>
      <c r="F228" s="530">
        <v>1856086.6898041433</v>
      </c>
      <c r="I228" s="91">
        <v>702</v>
      </c>
      <c r="J228" s="10" t="s">
        <v>165</v>
      </c>
      <c r="K228" s="43">
        <v>29808.880000000001</v>
      </c>
      <c r="L228" s="43">
        <v>104927.25760000003</v>
      </c>
      <c r="M228" s="83">
        <f t="shared" si="5"/>
        <v>-75118.377600000022</v>
      </c>
      <c r="N228" s="49">
        <f>Statsandelar!AE228+M228</f>
        <v>14856550.771945069</v>
      </c>
    </row>
    <row r="229" spans="1:14" ht="16.5">
      <c r="A229" s="91">
        <v>704</v>
      </c>
      <c r="B229" s="10" t="s">
        <v>166</v>
      </c>
      <c r="C229" s="207">
        <v>400092.84600000002</v>
      </c>
      <c r="D229" s="207">
        <v>256118.9148</v>
      </c>
      <c r="E229" s="207">
        <v>143973.93120000002</v>
      </c>
      <c r="F229" s="530">
        <v>5436400.4970070906</v>
      </c>
      <c r="I229" s="91">
        <v>704</v>
      </c>
      <c r="J229" s="10" t="s">
        <v>166</v>
      </c>
      <c r="K229" s="43">
        <v>342876.6422</v>
      </c>
      <c r="L229" s="43">
        <v>301218.73240000004</v>
      </c>
      <c r="M229" s="29">
        <f t="shared" si="5"/>
        <v>41657.909799999965</v>
      </c>
      <c r="N229" s="49">
        <f>Statsandelar!AE229+M229</f>
        <v>7807808.613813852</v>
      </c>
    </row>
    <row r="230" spans="1:14" ht="16.5">
      <c r="A230" s="91">
        <v>707</v>
      </c>
      <c r="B230" s="10" t="s">
        <v>167</v>
      </c>
      <c r="C230" s="207">
        <v>16435.040700000001</v>
      </c>
      <c r="D230" s="207">
        <v>33762.481800000001</v>
      </c>
      <c r="E230" s="207">
        <v>-17327.4411</v>
      </c>
      <c r="F230" s="530">
        <v>1438565.0011636331</v>
      </c>
      <c r="I230" s="91">
        <v>707</v>
      </c>
      <c r="J230" s="10" t="s">
        <v>167</v>
      </c>
      <c r="K230" s="43">
        <v>19375.772000000001</v>
      </c>
      <c r="L230" s="43">
        <v>32938.812400000003</v>
      </c>
      <c r="M230" s="83">
        <f t="shared" si="5"/>
        <v>-13563.040400000002</v>
      </c>
      <c r="N230" s="49">
        <f>Statsandelar!AE230+M230</f>
        <v>9921338.0522384401</v>
      </c>
    </row>
    <row r="231" spans="1:14" ht="16.5">
      <c r="A231" s="91">
        <v>710</v>
      </c>
      <c r="B231" s="10" t="s">
        <v>344</v>
      </c>
      <c r="C231" s="207">
        <v>455570.40419999999</v>
      </c>
      <c r="D231" s="207">
        <v>1590131.08941</v>
      </c>
      <c r="E231" s="207">
        <v>-1134560.68521</v>
      </c>
      <c r="F231" s="530">
        <v>20197250.197303534</v>
      </c>
      <c r="I231" s="91">
        <v>710</v>
      </c>
      <c r="J231" s="10" t="s">
        <v>344</v>
      </c>
      <c r="K231" s="43">
        <v>469787.94879999995</v>
      </c>
      <c r="L231" s="43">
        <v>1541880.7128839998</v>
      </c>
      <c r="M231" s="83">
        <f t="shared" si="5"/>
        <v>-1072092.7640839999</v>
      </c>
      <c r="N231" s="49">
        <f>Statsandelar!AE231+M231</f>
        <v>70452915.465789959</v>
      </c>
    </row>
    <row r="232" spans="1:14" ht="16.5">
      <c r="A232" s="91">
        <v>729</v>
      </c>
      <c r="B232" s="10" t="s">
        <v>168</v>
      </c>
      <c r="C232" s="207">
        <v>163606.74000000002</v>
      </c>
      <c r="D232" s="207">
        <v>192981.5865</v>
      </c>
      <c r="E232" s="207">
        <v>-29374.846499999985</v>
      </c>
      <c r="F232" s="530">
        <v>8693080.4743219297</v>
      </c>
      <c r="I232" s="91">
        <v>729</v>
      </c>
      <c r="J232" s="10" t="s">
        <v>168</v>
      </c>
      <c r="K232" s="43">
        <v>165588.3284</v>
      </c>
      <c r="L232" s="43">
        <v>236533.46279999998</v>
      </c>
      <c r="M232" s="83">
        <f t="shared" si="5"/>
        <v>-70945.134399999981</v>
      </c>
      <c r="N232" s="49">
        <f>Statsandelar!AE232+M232</f>
        <v>36134318.988580227</v>
      </c>
    </row>
    <row r="233" spans="1:14" ht="16.5">
      <c r="A233" s="91">
        <v>732</v>
      </c>
      <c r="B233" s="10" t="s">
        <v>169</v>
      </c>
      <c r="C233" s="207">
        <v>7436.67</v>
      </c>
      <c r="D233" s="207">
        <v>129457.55136000001</v>
      </c>
      <c r="E233" s="207">
        <v>-122020.88136000001</v>
      </c>
      <c r="F233" s="530">
        <v>4569476.8571425006</v>
      </c>
      <c r="I233" s="91">
        <v>732</v>
      </c>
      <c r="J233" s="10" t="s">
        <v>169</v>
      </c>
      <c r="K233" s="43">
        <v>34280.212</v>
      </c>
      <c r="L233" s="43">
        <v>101469.42752</v>
      </c>
      <c r="M233" s="83">
        <f t="shared" si="5"/>
        <v>-67189.215519999998</v>
      </c>
      <c r="N233" s="49">
        <f>Statsandelar!AE233+M233</f>
        <v>21671059.103956975</v>
      </c>
    </row>
    <row r="234" spans="1:14" ht="16.5">
      <c r="A234" s="91">
        <v>734</v>
      </c>
      <c r="B234" s="10" t="s">
        <v>170</v>
      </c>
      <c r="C234" s="207">
        <v>523764.66809999995</v>
      </c>
      <c r="D234" s="207">
        <v>1295557.1540399999</v>
      </c>
      <c r="E234" s="207">
        <v>-771792.48594000004</v>
      </c>
      <c r="F234" s="530">
        <v>27440160.084369898</v>
      </c>
      <c r="I234" s="91">
        <v>734</v>
      </c>
      <c r="J234" s="10" t="s">
        <v>170</v>
      </c>
      <c r="K234" s="43">
        <v>805212.37100000016</v>
      </c>
      <c r="L234" s="43">
        <v>1289293.6777599999</v>
      </c>
      <c r="M234" s="83">
        <f t="shared" si="5"/>
        <v>-484081.30675999972</v>
      </c>
      <c r="N234" s="49">
        <f>Statsandelar!AE234+M234</f>
        <v>130947180.65744419</v>
      </c>
    </row>
    <row r="235" spans="1:14" ht="16.5">
      <c r="A235" s="91">
        <v>738</v>
      </c>
      <c r="B235" s="10" t="s">
        <v>345</v>
      </c>
      <c r="C235" s="207">
        <v>194840.75400000002</v>
      </c>
      <c r="D235" s="207">
        <v>154742.22936</v>
      </c>
      <c r="E235" s="207">
        <v>40098.524640000018</v>
      </c>
      <c r="F235" s="530">
        <v>1511233.683469669</v>
      </c>
      <c r="I235" s="91">
        <v>738</v>
      </c>
      <c r="J235" s="10" t="s">
        <v>345</v>
      </c>
      <c r="K235" s="43">
        <v>196813.13020000001</v>
      </c>
      <c r="L235" s="43">
        <v>257459.29655999999</v>
      </c>
      <c r="M235" s="83">
        <f t="shared" si="5"/>
        <v>-60646.166359999974</v>
      </c>
      <c r="N235" s="49">
        <f>Statsandelar!AE235+M235</f>
        <v>5398476.6432590764</v>
      </c>
    </row>
    <row r="236" spans="1:14" ht="16.5">
      <c r="A236" s="91">
        <v>739</v>
      </c>
      <c r="B236" s="10" t="s">
        <v>171</v>
      </c>
      <c r="C236" s="207">
        <v>190453.11870000002</v>
      </c>
      <c r="D236" s="207">
        <v>41258.64516</v>
      </c>
      <c r="E236" s="207">
        <v>149194.47354000004</v>
      </c>
      <c r="F236" s="530">
        <v>4833364.9035165152</v>
      </c>
      <c r="I236" s="91">
        <v>739</v>
      </c>
      <c r="J236" s="10" t="s">
        <v>171</v>
      </c>
      <c r="K236" s="43">
        <v>144573.068</v>
      </c>
      <c r="L236" s="43">
        <v>25218.312480000001</v>
      </c>
      <c r="M236" s="29">
        <f t="shared" si="5"/>
        <v>119354.75552000001</v>
      </c>
      <c r="N236" s="49">
        <f>Statsandelar!AE236+M236</f>
        <v>14004756.591233015</v>
      </c>
    </row>
    <row r="237" spans="1:14" ht="16.5">
      <c r="A237" s="91">
        <v>740</v>
      </c>
      <c r="B237" s="10" t="s">
        <v>346</v>
      </c>
      <c r="C237" s="207">
        <v>360083.56140000001</v>
      </c>
      <c r="D237" s="207">
        <v>600362.36910000013</v>
      </c>
      <c r="E237" s="207">
        <v>-240278.80770000012</v>
      </c>
      <c r="F237" s="530">
        <v>10405046.398489833</v>
      </c>
      <c r="I237" s="91">
        <v>740</v>
      </c>
      <c r="J237" s="10" t="s">
        <v>346</v>
      </c>
      <c r="K237" s="43">
        <v>485884.74400000012</v>
      </c>
      <c r="L237" s="43">
        <v>604613.51303999999</v>
      </c>
      <c r="M237" s="83">
        <f t="shared" si="5"/>
        <v>-118728.76903999987</v>
      </c>
      <c r="N237" s="49">
        <f>Statsandelar!AE237+M237</f>
        <v>97971927.739549711</v>
      </c>
    </row>
    <row r="238" spans="1:14" ht="16.5">
      <c r="A238" s="91">
        <v>742</v>
      </c>
      <c r="B238" s="10" t="s">
        <v>172</v>
      </c>
      <c r="C238" s="207">
        <v>0</v>
      </c>
      <c r="D238" s="207">
        <v>0</v>
      </c>
      <c r="E238" s="207">
        <v>0</v>
      </c>
      <c r="F238" s="530">
        <v>1375218.0204314964</v>
      </c>
      <c r="I238" s="91">
        <v>742</v>
      </c>
      <c r="J238" s="10" t="s">
        <v>172</v>
      </c>
      <c r="K238" s="43">
        <v>11998.074199999999</v>
      </c>
      <c r="L238" s="43">
        <v>11923.552000000001</v>
      </c>
      <c r="M238" s="29">
        <f t="shared" si="5"/>
        <v>74.522199999997611</v>
      </c>
      <c r="N238" s="49">
        <f>Statsandelar!AE238+M238</f>
        <v>4899387.8910612203</v>
      </c>
    </row>
    <row r="239" spans="1:14" ht="16.5">
      <c r="A239" s="91">
        <v>743</v>
      </c>
      <c r="B239" s="10" t="s">
        <v>173</v>
      </c>
      <c r="C239" s="207">
        <v>1046190.7356000004</v>
      </c>
      <c r="D239" s="207">
        <v>1433715.6093000001</v>
      </c>
      <c r="E239" s="207">
        <v>-387524.87369999976</v>
      </c>
      <c r="F239" s="530">
        <v>30439352.054101091</v>
      </c>
      <c r="I239" s="91">
        <v>743</v>
      </c>
      <c r="J239" s="10" t="s">
        <v>173</v>
      </c>
      <c r="K239" s="43">
        <v>1147641.8800000001</v>
      </c>
      <c r="L239" s="43">
        <v>1381477.63916</v>
      </c>
      <c r="M239" s="83">
        <f t="shared" si="5"/>
        <v>-233835.7591599999</v>
      </c>
      <c r="N239" s="49">
        <f>Statsandelar!AE239+M239</f>
        <v>123432279.19660078</v>
      </c>
    </row>
    <row r="240" spans="1:14" ht="16.5">
      <c r="A240" s="91">
        <v>746</v>
      </c>
      <c r="B240" s="10" t="s">
        <v>174</v>
      </c>
      <c r="C240" s="207">
        <v>71466.398700000005</v>
      </c>
      <c r="D240" s="207">
        <v>38670.684000000001</v>
      </c>
      <c r="E240" s="207">
        <v>32795.714700000004</v>
      </c>
      <c r="F240" s="530">
        <v>7547118.8937445674</v>
      </c>
      <c r="I240" s="91">
        <v>746</v>
      </c>
      <c r="J240" s="10" t="s">
        <v>174</v>
      </c>
      <c r="K240" s="43">
        <v>97102.426600000006</v>
      </c>
      <c r="L240" s="43">
        <v>110367.37820000001</v>
      </c>
      <c r="M240" s="83">
        <f t="shared" si="5"/>
        <v>-13264.9516</v>
      </c>
      <c r="N240" s="49">
        <f>Statsandelar!AE240+M240</f>
        <v>21038314.451374751</v>
      </c>
    </row>
    <row r="241" spans="1:14" ht="16.5">
      <c r="A241" s="91">
        <v>747</v>
      </c>
      <c r="B241" s="10" t="s">
        <v>347</v>
      </c>
      <c r="C241" s="207">
        <v>171117.77669999999</v>
      </c>
      <c r="D241" s="207">
        <v>118986.72</v>
      </c>
      <c r="E241" s="207">
        <v>52131.056699999986</v>
      </c>
      <c r="F241" s="530">
        <v>1697433.5168698588</v>
      </c>
      <c r="I241" s="91">
        <v>747</v>
      </c>
      <c r="J241" s="10" t="s">
        <v>347</v>
      </c>
      <c r="K241" s="43">
        <v>147703.00040000002</v>
      </c>
      <c r="L241" s="43">
        <v>132724.03820000001</v>
      </c>
      <c r="M241" s="29">
        <f t="shared" si="5"/>
        <v>14978.962200000009</v>
      </c>
      <c r="N241" s="49">
        <f>Statsandelar!AE241+M241</f>
        <v>5819991.111575461</v>
      </c>
    </row>
    <row r="242" spans="1:14" ht="16.5">
      <c r="A242" s="91">
        <v>748</v>
      </c>
      <c r="B242" s="10" t="s">
        <v>175</v>
      </c>
      <c r="C242" s="207">
        <v>406042.18200000009</v>
      </c>
      <c r="D242" s="207">
        <v>83365.070700000011</v>
      </c>
      <c r="E242" s="207">
        <v>322677.11130000011</v>
      </c>
      <c r="F242" s="530">
        <v>7170187.9328553556</v>
      </c>
      <c r="I242" s="91">
        <v>748</v>
      </c>
      <c r="J242" s="10" t="s">
        <v>175</v>
      </c>
      <c r="K242" s="43">
        <v>448698.16620000009</v>
      </c>
      <c r="L242" s="43">
        <v>73031.756000000008</v>
      </c>
      <c r="M242" s="29">
        <f t="shared" si="5"/>
        <v>375666.4102000001</v>
      </c>
      <c r="N242" s="49">
        <f>Statsandelar!AE242+M242</f>
        <v>20371773.3193736</v>
      </c>
    </row>
    <row r="243" spans="1:14" ht="16.5">
      <c r="A243" s="91">
        <v>749</v>
      </c>
      <c r="B243" s="10" t="s">
        <v>176</v>
      </c>
      <c r="C243" s="207">
        <v>604155.0708000001</v>
      </c>
      <c r="D243" s="207">
        <v>448847.65452000004</v>
      </c>
      <c r="E243" s="207">
        <v>155307.41628000006</v>
      </c>
      <c r="F243" s="530">
        <v>11366126.208353614</v>
      </c>
      <c r="I243" s="91">
        <v>749</v>
      </c>
      <c r="J243" s="10" t="s">
        <v>176</v>
      </c>
      <c r="K243" s="43">
        <v>591929.83460000018</v>
      </c>
      <c r="L243" s="43">
        <v>507163.81298799993</v>
      </c>
      <c r="M243" s="29">
        <f t="shared" si="5"/>
        <v>84766.021612000244</v>
      </c>
      <c r="N243" s="49">
        <f>Statsandelar!AE243+M243</f>
        <v>43914686.32761097</v>
      </c>
    </row>
    <row r="244" spans="1:14" ht="16.5">
      <c r="A244" s="91">
        <v>751</v>
      </c>
      <c r="B244" s="10" t="s">
        <v>177</v>
      </c>
      <c r="C244" s="207">
        <v>90727.374000000011</v>
      </c>
      <c r="D244" s="207">
        <v>59493.36</v>
      </c>
      <c r="E244" s="207">
        <v>31234.01400000001</v>
      </c>
      <c r="F244" s="530">
        <v>3226134.3613315527</v>
      </c>
      <c r="I244" s="91">
        <v>751</v>
      </c>
      <c r="J244" s="10" t="s">
        <v>177</v>
      </c>
      <c r="K244" s="43">
        <v>62747.6924</v>
      </c>
      <c r="L244" s="43">
        <v>71541.312000000005</v>
      </c>
      <c r="M244" s="83">
        <f t="shared" si="5"/>
        <v>-8793.6196000000054</v>
      </c>
      <c r="N244" s="49">
        <f>Statsandelar!AE244+M244</f>
        <v>9991311.8494112324</v>
      </c>
    </row>
    <row r="245" spans="1:14" ht="16.5">
      <c r="A245" s="91">
        <v>753</v>
      </c>
      <c r="B245" s="10" t="s">
        <v>348</v>
      </c>
      <c r="C245" s="207">
        <v>1224298.9820999999</v>
      </c>
      <c r="D245" s="207">
        <v>1494389.9124960001</v>
      </c>
      <c r="E245" s="207">
        <v>-270090.93039600016</v>
      </c>
      <c r="F245" s="530">
        <v>21733380.956838761</v>
      </c>
      <c r="I245" s="91">
        <v>753</v>
      </c>
      <c r="J245" s="10" t="s">
        <v>348</v>
      </c>
      <c r="K245" s="43">
        <v>1262853.2011999998</v>
      </c>
      <c r="L245" s="43">
        <v>1479857.3762679999</v>
      </c>
      <c r="M245" s="83">
        <f t="shared" si="5"/>
        <v>-217004.1750680001</v>
      </c>
      <c r="N245" s="49">
        <f>Statsandelar!AE245+M245</f>
        <v>19057996.763745002</v>
      </c>
    </row>
    <row r="246" spans="1:14" ht="16.5">
      <c r="A246" s="91">
        <v>755</v>
      </c>
      <c r="B246" s="10" t="s">
        <v>349</v>
      </c>
      <c r="C246" s="207">
        <v>357034.52669999999</v>
      </c>
      <c r="D246" s="207">
        <v>1375754.2033200001</v>
      </c>
      <c r="E246" s="207">
        <v>-1018719.67662</v>
      </c>
      <c r="F246" s="530">
        <v>3227609.8231547968</v>
      </c>
      <c r="I246" s="91">
        <v>755</v>
      </c>
      <c r="J246" s="10" t="s">
        <v>349</v>
      </c>
      <c r="K246" s="43">
        <v>302634.65419999999</v>
      </c>
      <c r="L246" s="43">
        <v>1409602.3174400001</v>
      </c>
      <c r="M246" s="83">
        <f t="shared" si="5"/>
        <v>-1106967.6632400001</v>
      </c>
      <c r="N246" s="49">
        <f>Statsandelar!AE246+M246</f>
        <v>5491322.6357022151</v>
      </c>
    </row>
    <row r="247" spans="1:14" ht="16.5">
      <c r="A247" s="91">
        <v>758</v>
      </c>
      <c r="B247" s="10" t="s">
        <v>178</v>
      </c>
      <c r="C247" s="207">
        <v>23871.7107</v>
      </c>
      <c r="D247" s="207">
        <v>181157.2812</v>
      </c>
      <c r="E247" s="207">
        <v>-157285.5705</v>
      </c>
      <c r="F247" s="530">
        <v>2310263.7885153871</v>
      </c>
      <c r="I247" s="91">
        <v>758</v>
      </c>
      <c r="J247" s="10" t="s">
        <v>178</v>
      </c>
      <c r="K247" s="43">
        <v>52463.628800000006</v>
      </c>
      <c r="L247" s="43">
        <v>189241.67468000003</v>
      </c>
      <c r="M247" s="83">
        <f t="shared" si="5"/>
        <v>-136778.04588000002</v>
      </c>
      <c r="N247" s="49">
        <f>Statsandelar!AE247+M247</f>
        <v>27146686.565429103</v>
      </c>
    </row>
    <row r="248" spans="1:14" ht="16.5">
      <c r="A248" s="91">
        <v>759</v>
      </c>
      <c r="B248" s="10" t="s">
        <v>179</v>
      </c>
      <c r="C248" s="207">
        <v>519079.56599999999</v>
      </c>
      <c r="D248" s="207">
        <v>11898.672</v>
      </c>
      <c r="E248" s="207">
        <v>507180.89399999997</v>
      </c>
      <c r="F248" s="530">
        <v>2613601.1928080786</v>
      </c>
      <c r="I248" s="91">
        <v>759</v>
      </c>
      <c r="J248" s="10" t="s">
        <v>179</v>
      </c>
      <c r="K248" s="43">
        <v>377156.85420000006</v>
      </c>
      <c r="L248" s="43">
        <v>23847.104000000003</v>
      </c>
      <c r="M248" s="29">
        <f t="shared" si="5"/>
        <v>353309.75020000007</v>
      </c>
      <c r="N248" s="49">
        <f>Statsandelar!AE248+M248</f>
        <v>8898631.6652293503</v>
      </c>
    </row>
    <row r="249" spans="1:14" ht="16.5">
      <c r="A249" s="91">
        <v>761</v>
      </c>
      <c r="B249" s="10" t="s">
        <v>180</v>
      </c>
      <c r="C249" s="207">
        <v>520641.26670000004</v>
      </c>
      <c r="D249" s="207">
        <v>110910.49638000001</v>
      </c>
      <c r="E249" s="207">
        <v>409730.77032000001</v>
      </c>
      <c r="F249" s="530">
        <v>11088298.208502702</v>
      </c>
      <c r="I249" s="91">
        <v>761</v>
      </c>
      <c r="J249" s="10" t="s">
        <v>180</v>
      </c>
      <c r="K249" s="43">
        <v>533802.51860000007</v>
      </c>
      <c r="L249" s="43">
        <v>194666.89084000001</v>
      </c>
      <c r="M249" s="29">
        <f t="shared" si="5"/>
        <v>339135.62776000006</v>
      </c>
      <c r="N249" s="49">
        <f>Statsandelar!AE249+M249</f>
        <v>30449226.205995597</v>
      </c>
    </row>
    <row r="250" spans="1:14" ht="16.5">
      <c r="A250" s="91">
        <v>762</v>
      </c>
      <c r="B250" s="10" t="s">
        <v>181</v>
      </c>
      <c r="C250" s="207">
        <v>83513.804100000008</v>
      </c>
      <c r="D250" s="207">
        <v>95962.789680000002</v>
      </c>
      <c r="E250" s="207">
        <v>-12448.985579999993</v>
      </c>
      <c r="F250" s="530">
        <v>4360535.1878984421</v>
      </c>
      <c r="I250" s="91">
        <v>762</v>
      </c>
      <c r="J250" s="10" t="s">
        <v>181</v>
      </c>
      <c r="K250" s="43">
        <v>125197.296</v>
      </c>
      <c r="L250" s="43">
        <v>93257.081080000004</v>
      </c>
      <c r="M250" s="29">
        <f t="shared" si="5"/>
        <v>31940.214919999999</v>
      </c>
      <c r="N250" s="49">
        <f>Statsandelar!AE250+M250</f>
        <v>16249460.574600134</v>
      </c>
    </row>
    <row r="251" spans="1:14" ht="16.5">
      <c r="A251" s="91">
        <v>765</v>
      </c>
      <c r="B251" s="10" t="s">
        <v>182</v>
      </c>
      <c r="C251" s="207">
        <v>181603.48140000005</v>
      </c>
      <c r="D251" s="207">
        <v>214919.76300000001</v>
      </c>
      <c r="E251" s="207">
        <v>-33316.281599999958</v>
      </c>
      <c r="F251" s="530">
        <v>4899701.5711956751</v>
      </c>
      <c r="I251" s="91">
        <v>765</v>
      </c>
      <c r="J251" s="10" t="s">
        <v>182</v>
      </c>
      <c r="K251" s="43">
        <v>187795.94400000002</v>
      </c>
      <c r="L251" s="43">
        <v>226249.39919999999</v>
      </c>
      <c r="M251" s="83">
        <f t="shared" si="5"/>
        <v>-38453.455199999968</v>
      </c>
      <c r="N251" s="49">
        <f>Statsandelar!AE251+M251</f>
        <v>29928380.538222525</v>
      </c>
    </row>
    <row r="252" spans="1:14" ht="16.5">
      <c r="A252" s="91">
        <v>768</v>
      </c>
      <c r="B252" s="10" t="s">
        <v>183</v>
      </c>
      <c r="C252" s="207">
        <v>145833.09870000003</v>
      </c>
      <c r="D252" s="207">
        <v>80316.035999999993</v>
      </c>
      <c r="E252" s="207">
        <v>65517.062700000039</v>
      </c>
      <c r="F252" s="530">
        <v>2561732.6041861721</v>
      </c>
      <c r="I252" s="91">
        <v>768</v>
      </c>
      <c r="J252" s="10" t="s">
        <v>183</v>
      </c>
      <c r="K252" s="43">
        <v>150609.36619999999</v>
      </c>
      <c r="L252" s="43">
        <v>98518.348400000003</v>
      </c>
      <c r="M252" s="29">
        <f t="shared" si="5"/>
        <v>52091.017799999987</v>
      </c>
      <c r="N252" s="49">
        <f>Statsandelar!AE252+M252</f>
        <v>11325744.509526081</v>
      </c>
    </row>
    <row r="253" spans="1:14" ht="16.5">
      <c r="A253" s="91">
        <v>777</v>
      </c>
      <c r="B253" s="10" t="s">
        <v>184</v>
      </c>
      <c r="C253" s="207">
        <v>132447.09269999998</v>
      </c>
      <c r="D253" s="207">
        <v>106641.8478</v>
      </c>
      <c r="E253" s="207">
        <v>25805.244899999976</v>
      </c>
      <c r="F253" s="530">
        <v>7668314.6384236626</v>
      </c>
      <c r="I253" s="91">
        <v>777</v>
      </c>
      <c r="J253" s="10" t="s">
        <v>184</v>
      </c>
      <c r="K253" s="43">
        <v>178853.28</v>
      </c>
      <c r="L253" s="43">
        <v>126315.12900000002</v>
      </c>
      <c r="M253" s="29">
        <f t="shared" si="5"/>
        <v>52538.150999999983</v>
      </c>
      <c r="N253" s="49">
        <f>Statsandelar!AE253+M253</f>
        <v>35398919.850636706</v>
      </c>
    </row>
    <row r="254" spans="1:14" ht="16.5">
      <c r="A254" s="91">
        <v>778</v>
      </c>
      <c r="B254" s="10" t="s">
        <v>185</v>
      </c>
      <c r="C254" s="207">
        <v>257308.78200000001</v>
      </c>
      <c r="D254" s="207">
        <v>110003.22264000001</v>
      </c>
      <c r="E254" s="207">
        <v>147305.55936000001</v>
      </c>
      <c r="F254" s="530">
        <v>5171979.0818204666</v>
      </c>
      <c r="I254" s="91">
        <v>778</v>
      </c>
      <c r="J254" s="10" t="s">
        <v>185</v>
      </c>
      <c r="K254" s="43">
        <v>259337.25599999996</v>
      </c>
      <c r="L254" s="43">
        <v>141528.09090800001</v>
      </c>
      <c r="M254" s="29">
        <f t="shared" si="5"/>
        <v>117809.16509199995</v>
      </c>
      <c r="N254" s="49">
        <f>Statsandelar!AE254+M254</f>
        <v>27565109.100178573</v>
      </c>
    </row>
    <row r="255" spans="1:14" ht="16.5">
      <c r="A255" s="91">
        <v>781</v>
      </c>
      <c r="B255" s="10" t="s">
        <v>186</v>
      </c>
      <c r="C255" s="207">
        <v>84778.038</v>
      </c>
      <c r="D255" s="207">
        <v>109765.24920000002</v>
      </c>
      <c r="E255" s="207">
        <v>-24987.21120000002</v>
      </c>
      <c r="F255" s="530">
        <v>3544334.977739946</v>
      </c>
      <c r="I255" s="91">
        <v>781</v>
      </c>
      <c r="J255" s="10" t="s">
        <v>186</v>
      </c>
      <c r="K255" s="43">
        <v>70050.868000000002</v>
      </c>
      <c r="L255" s="43">
        <v>119295.13776</v>
      </c>
      <c r="M255" s="83">
        <f t="shared" si="5"/>
        <v>-49244.269759999996</v>
      </c>
      <c r="N255" s="49">
        <f>Statsandelar!AE255+M255</f>
        <v>15379728.38780635</v>
      </c>
    </row>
    <row r="256" spans="1:14" ht="16.5">
      <c r="A256" s="91">
        <v>783</v>
      </c>
      <c r="B256" s="10" t="s">
        <v>187</v>
      </c>
      <c r="C256" s="207">
        <v>92289.074699999997</v>
      </c>
      <c r="D256" s="207">
        <v>176353.19238000002</v>
      </c>
      <c r="E256" s="207">
        <v>-84064.117680000025</v>
      </c>
      <c r="F256" s="530">
        <v>3504956.3741644798</v>
      </c>
      <c r="I256" s="91">
        <v>783</v>
      </c>
      <c r="J256" s="10" t="s">
        <v>187</v>
      </c>
      <c r="K256" s="43">
        <v>99934.270199999999</v>
      </c>
      <c r="L256" s="43">
        <v>177124.36496000001</v>
      </c>
      <c r="M256" s="83">
        <f t="shared" si="5"/>
        <v>-77190.094760000007</v>
      </c>
      <c r="N256" s="49">
        <f>Statsandelar!AE256+M256</f>
        <v>16077650.822372638</v>
      </c>
    </row>
    <row r="257" spans="1:14" ht="16.5">
      <c r="A257" s="91">
        <v>785</v>
      </c>
      <c r="B257" s="10" t="s">
        <v>188</v>
      </c>
      <c r="C257" s="207">
        <v>43132.686000000002</v>
      </c>
      <c r="D257" s="207">
        <v>57634.192500000005</v>
      </c>
      <c r="E257" s="207">
        <v>-14501.506500000003</v>
      </c>
      <c r="F257" s="530">
        <v>5279660.3826408284</v>
      </c>
      <c r="I257" s="91">
        <v>785</v>
      </c>
      <c r="J257" s="10" t="s">
        <v>188</v>
      </c>
      <c r="K257" s="43">
        <v>23847.104000000003</v>
      </c>
      <c r="L257" s="43">
        <v>62673.1702</v>
      </c>
      <c r="M257" s="83">
        <f t="shared" si="5"/>
        <v>-38826.066200000001</v>
      </c>
      <c r="N257" s="49">
        <f>Statsandelar!AE257+M257</f>
        <v>15176859.011020372</v>
      </c>
    </row>
    <row r="258" spans="1:14" ht="16.5">
      <c r="A258" s="91">
        <v>790</v>
      </c>
      <c r="B258" s="10" t="s">
        <v>189</v>
      </c>
      <c r="C258" s="207">
        <v>538786.74150000012</v>
      </c>
      <c r="D258" s="207">
        <v>422551.5894</v>
      </c>
      <c r="E258" s="207">
        <v>116235.15210000012</v>
      </c>
      <c r="F258" s="530">
        <v>18514151.847038247</v>
      </c>
      <c r="I258" s="91">
        <v>790</v>
      </c>
      <c r="J258" s="10" t="s">
        <v>189</v>
      </c>
      <c r="K258" s="43">
        <v>683070.4852</v>
      </c>
      <c r="L258" s="43">
        <v>392970.46504000004</v>
      </c>
      <c r="M258" s="29">
        <f t="shared" si="5"/>
        <v>290100.02015999996</v>
      </c>
      <c r="N258" s="49">
        <f>Statsandelar!AE258+M258</f>
        <v>76135132.953391775</v>
      </c>
    </row>
    <row r="259" spans="1:14" ht="16.5">
      <c r="A259" s="91">
        <v>791</v>
      </c>
      <c r="B259" s="10" t="s">
        <v>190</v>
      </c>
      <c r="C259" s="207">
        <v>192014.81940000001</v>
      </c>
      <c r="D259" s="207">
        <v>260432.18340000001</v>
      </c>
      <c r="E259" s="207">
        <v>-68417.364000000001</v>
      </c>
      <c r="F259" s="530">
        <v>8338260.1288640015</v>
      </c>
      <c r="I259" s="91">
        <v>791</v>
      </c>
      <c r="J259" s="10" t="s">
        <v>190</v>
      </c>
      <c r="K259" s="43">
        <v>188019.51060000001</v>
      </c>
      <c r="L259" s="43">
        <v>243940.96948</v>
      </c>
      <c r="M259" s="83">
        <f t="shared" si="5"/>
        <v>-55921.458879999991</v>
      </c>
      <c r="N259" s="49">
        <f>Statsandelar!AE259+M259</f>
        <v>25037887.26057839</v>
      </c>
    </row>
    <row r="260" spans="1:14" ht="16.5">
      <c r="A260" s="91">
        <v>831</v>
      </c>
      <c r="B260" s="10" t="s">
        <v>191</v>
      </c>
      <c r="C260" s="207">
        <v>148807.76670000001</v>
      </c>
      <c r="D260" s="207">
        <v>330797.95494000003</v>
      </c>
      <c r="E260" s="207">
        <v>-181990.18824000002</v>
      </c>
      <c r="F260" s="530">
        <v>2639575.0956144575</v>
      </c>
      <c r="I260" s="91">
        <v>831</v>
      </c>
      <c r="J260" s="10" t="s">
        <v>191</v>
      </c>
      <c r="K260" s="43">
        <v>176021.43640000001</v>
      </c>
      <c r="L260" s="43">
        <v>367081.45276000001</v>
      </c>
      <c r="M260" s="83">
        <f t="shared" si="5"/>
        <v>-191060.01636000001</v>
      </c>
      <c r="N260" s="49">
        <f>Statsandelar!AE260+M260</f>
        <v>6942359.9652344976</v>
      </c>
    </row>
    <row r="261" spans="1:14" ht="16.5">
      <c r="A261" s="91">
        <v>832</v>
      </c>
      <c r="B261" s="10" t="s">
        <v>192</v>
      </c>
      <c r="C261" s="207">
        <v>26846.378700000001</v>
      </c>
      <c r="D261" s="207">
        <v>66930.03</v>
      </c>
      <c r="E261" s="207">
        <v>-40083.651299999998</v>
      </c>
      <c r="F261" s="530">
        <v>8657003.4439152256</v>
      </c>
      <c r="I261" s="91">
        <v>832</v>
      </c>
      <c r="J261" s="10" t="s">
        <v>192</v>
      </c>
      <c r="K261" s="43">
        <v>14904.44</v>
      </c>
      <c r="L261" s="43">
        <v>55146.428</v>
      </c>
      <c r="M261" s="83">
        <f t="shared" si="5"/>
        <v>-40241.987999999998</v>
      </c>
      <c r="N261" s="49">
        <f>Statsandelar!AE261+M261</f>
        <v>20412962.613786127</v>
      </c>
    </row>
    <row r="262" spans="1:14" ht="16.5">
      <c r="A262" s="91">
        <v>833</v>
      </c>
      <c r="B262" s="10" t="s">
        <v>350</v>
      </c>
      <c r="C262" s="207">
        <v>162119.40600000002</v>
      </c>
      <c r="D262" s="207">
        <v>0</v>
      </c>
      <c r="E262" s="207">
        <v>162119.40600000002</v>
      </c>
      <c r="F262" s="530">
        <v>1844909.1741002803</v>
      </c>
      <c r="I262" s="91">
        <v>833</v>
      </c>
      <c r="J262" s="10" t="s">
        <v>350</v>
      </c>
      <c r="K262" s="43">
        <v>183399.13420000003</v>
      </c>
      <c r="L262" s="43">
        <v>16469.406200000001</v>
      </c>
      <c r="M262" s="29">
        <f t="shared" si="5"/>
        <v>166929.72800000003</v>
      </c>
      <c r="N262" s="49">
        <f>Statsandelar!AE262+M262</f>
        <v>5217735.6420162329</v>
      </c>
    </row>
    <row r="263" spans="1:14" ht="16.5">
      <c r="A263" s="91">
        <v>834</v>
      </c>
      <c r="B263" s="10" t="s">
        <v>193</v>
      </c>
      <c r="C263" s="207">
        <v>77490.1014</v>
      </c>
      <c r="D263" s="207">
        <v>518425.13903999998</v>
      </c>
      <c r="E263" s="207">
        <v>-440935.03764</v>
      </c>
      <c r="F263" s="530">
        <v>3708214.6564835561</v>
      </c>
      <c r="I263" s="91">
        <v>834</v>
      </c>
      <c r="J263" s="10" t="s">
        <v>193</v>
      </c>
      <c r="K263" s="43">
        <v>74745.766600000003</v>
      </c>
      <c r="L263" s="43">
        <v>500282.43304000003</v>
      </c>
      <c r="M263" s="83">
        <f t="shared" si="5"/>
        <v>-425536.66644000006</v>
      </c>
      <c r="N263" s="49">
        <f>Statsandelar!AE263+M263</f>
        <v>13801253.872218655</v>
      </c>
    </row>
    <row r="264" spans="1:14" ht="16.5">
      <c r="A264" s="91">
        <v>837</v>
      </c>
      <c r="B264" s="10" t="s">
        <v>351</v>
      </c>
      <c r="C264" s="207">
        <v>5105273.9549999982</v>
      </c>
      <c r="D264" s="207">
        <v>16070840.198088</v>
      </c>
      <c r="E264" s="207">
        <v>-10965566.243088001</v>
      </c>
      <c r="F264" s="530">
        <v>44877374.152965225</v>
      </c>
      <c r="I264" s="91">
        <v>837</v>
      </c>
      <c r="J264" s="10" t="s">
        <v>351</v>
      </c>
      <c r="K264" s="43">
        <v>5208878.2134000007</v>
      </c>
      <c r="L264" s="43">
        <v>16143335.804343993</v>
      </c>
      <c r="M264" s="83">
        <f t="shared" si="5"/>
        <v>-10934457.590943992</v>
      </c>
      <c r="N264" s="49">
        <f>Statsandelar!AE264+M264</f>
        <v>363104277.98627335</v>
      </c>
    </row>
    <row r="265" spans="1:14" ht="16.5">
      <c r="A265" s="91">
        <v>844</v>
      </c>
      <c r="B265" s="10" t="s">
        <v>194</v>
      </c>
      <c r="C265" s="207">
        <v>14873.34</v>
      </c>
      <c r="D265" s="207">
        <v>81877.736700000009</v>
      </c>
      <c r="E265" s="207">
        <v>-67004.396700000012</v>
      </c>
      <c r="F265" s="530">
        <v>457385.23065902188</v>
      </c>
      <c r="I265" s="91">
        <v>844</v>
      </c>
      <c r="J265" s="10" t="s">
        <v>194</v>
      </c>
      <c r="K265" s="43">
        <v>11998.074199999999</v>
      </c>
      <c r="L265" s="43">
        <v>86445.752000000008</v>
      </c>
      <c r="M265" s="83">
        <f t="shared" si="5"/>
        <v>-74447.677800000005</v>
      </c>
      <c r="N265" s="49">
        <f>Statsandelar!AE265+M265</f>
        <v>6812019.3257145742</v>
      </c>
    </row>
    <row r="266" spans="1:14" ht="16.5">
      <c r="A266" s="91">
        <v>845</v>
      </c>
      <c r="B266" s="10" t="s">
        <v>195</v>
      </c>
      <c r="C266" s="207">
        <v>43281.419399999999</v>
      </c>
      <c r="D266" s="207">
        <v>74366.700000000012</v>
      </c>
      <c r="E266" s="207">
        <v>-31085.280600000013</v>
      </c>
      <c r="F266" s="530">
        <v>4065448.985741823</v>
      </c>
      <c r="I266" s="91">
        <v>845</v>
      </c>
      <c r="J266" s="10" t="s">
        <v>195</v>
      </c>
      <c r="K266" s="43">
        <v>68560.423999999999</v>
      </c>
      <c r="L266" s="43">
        <v>70185.007960000003</v>
      </c>
      <c r="M266" s="83">
        <f t="shared" si="5"/>
        <v>-1624.5839600000036</v>
      </c>
      <c r="N266" s="49">
        <f>Statsandelar!AE266+M266</f>
        <v>11938139.203121286</v>
      </c>
    </row>
    <row r="267" spans="1:14" ht="16.5">
      <c r="A267" s="91">
        <v>846</v>
      </c>
      <c r="B267" s="10" t="s">
        <v>352</v>
      </c>
      <c r="C267" s="207">
        <v>144420.13140000001</v>
      </c>
      <c r="D267" s="207">
        <v>194840.75400000002</v>
      </c>
      <c r="E267" s="207">
        <v>-50420.622600000002</v>
      </c>
      <c r="F267" s="530">
        <v>6880243.1320027541</v>
      </c>
      <c r="I267" s="91">
        <v>846</v>
      </c>
      <c r="J267" s="10" t="s">
        <v>352</v>
      </c>
      <c r="K267" s="43">
        <v>159477.508</v>
      </c>
      <c r="L267" s="43">
        <v>224758.9552</v>
      </c>
      <c r="M267" s="83">
        <f t="shared" ref="M267:M303" si="6">K267-L267</f>
        <v>-65281.447199999995</v>
      </c>
      <c r="N267" s="49">
        <f>Statsandelar!AE267+M267</f>
        <v>20748030.953107759</v>
      </c>
    </row>
    <row r="268" spans="1:14" ht="16.5">
      <c r="A268" s="91">
        <v>848</v>
      </c>
      <c r="B268" s="10" t="s">
        <v>196</v>
      </c>
      <c r="C268" s="207">
        <v>125010.42270000001</v>
      </c>
      <c r="D268" s="207">
        <v>151068.51437999998</v>
      </c>
      <c r="E268" s="207">
        <v>-26058.091679999969</v>
      </c>
      <c r="F268" s="530">
        <v>6306572.0701680165</v>
      </c>
      <c r="I268" s="91">
        <v>848</v>
      </c>
      <c r="J268" s="10" t="s">
        <v>196</v>
      </c>
      <c r="K268" s="43">
        <v>280203.47200000001</v>
      </c>
      <c r="L268" s="43">
        <v>172056.85536000002</v>
      </c>
      <c r="M268" s="29">
        <f t="shared" si="6"/>
        <v>108146.61663999999</v>
      </c>
      <c r="N268" s="49">
        <f>Statsandelar!AE268+M268</f>
        <v>19029987.570874393</v>
      </c>
    </row>
    <row r="269" spans="1:14" ht="16.5">
      <c r="A269" s="91">
        <v>849</v>
      </c>
      <c r="B269" s="10" t="s">
        <v>197</v>
      </c>
      <c r="C269" s="207">
        <v>321264.14399999997</v>
      </c>
      <c r="D269" s="207">
        <v>0</v>
      </c>
      <c r="E269" s="207">
        <v>321264.14399999997</v>
      </c>
      <c r="F269" s="530">
        <v>5486842.2611617763</v>
      </c>
      <c r="I269" s="91">
        <v>849</v>
      </c>
      <c r="J269" s="10" t="s">
        <v>197</v>
      </c>
      <c r="K269" s="43">
        <v>314483.68400000007</v>
      </c>
      <c r="L269" s="43">
        <v>11923.552000000001</v>
      </c>
      <c r="M269" s="29">
        <f t="shared" si="6"/>
        <v>302560.13200000004</v>
      </c>
      <c r="N269" s="49">
        <f>Statsandelar!AE269+M269</f>
        <v>12370073.810400523</v>
      </c>
    </row>
    <row r="270" spans="1:14" ht="16.5">
      <c r="A270" s="91">
        <v>850</v>
      </c>
      <c r="B270" s="10" t="s">
        <v>198</v>
      </c>
      <c r="C270" s="207">
        <v>333534.64950000006</v>
      </c>
      <c r="D270" s="207">
        <v>136120.80768</v>
      </c>
      <c r="E270" s="207">
        <v>197413.84182000006</v>
      </c>
      <c r="F270" s="530">
        <v>2783152.2714481899</v>
      </c>
      <c r="I270" s="91">
        <v>850</v>
      </c>
      <c r="J270" s="10" t="s">
        <v>198</v>
      </c>
      <c r="K270" s="43">
        <v>320669.02659999998</v>
      </c>
      <c r="L270" s="43">
        <v>145348.09888000001</v>
      </c>
      <c r="M270" s="29">
        <f t="shared" si="6"/>
        <v>175320.92771999998</v>
      </c>
      <c r="N270" s="49">
        <f>Statsandelar!AE270+M270</f>
        <v>7310674.5249085054</v>
      </c>
    </row>
    <row r="271" spans="1:14" ht="16.5">
      <c r="A271" s="91">
        <v>851</v>
      </c>
      <c r="B271" s="10" t="s">
        <v>353</v>
      </c>
      <c r="C271" s="207">
        <v>375031.2681000001</v>
      </c>
      <c r="D271" s="207">
        <v>337059.63107999996</v>
      </c>
      <c r="E271" s="207">
        <v>37971.63702000014</v>
      </c>
      <c r="F271" s="530">
        <v>15215800.240866631</v>
      </c>
      <c r="I271" s="91">
        <v>851</v>
      </c>
      <c r="J271" s="10" t="s">
        <v>353</v>
      </c>
      <c r="K271" s="43">
        <v>420305.20799999998</v>
      </c>
      <c r="L271" s="43">
        <v>308879.61456000002</v>
      </c>
      <c r="M271" s="29">
        <f t="shared" si="6"/>
        <v>111425.59343999997</v>
      </c>
      <c r="N271" s="49">
        <f>Statsandelar!AE271+M271</f>
        <v>46843992.559775218</v>
      </c>
    </row>
    <row r="272" spans="1:14" ht="16.5">
      <c r="A272" s="91">
        <v>853</v>
      </c>
      <c r="B272" s="10" t="s">
        <v>354</v>
      </c>
      <c r="C272" s="207">
        <v>6901973.4270000001</v>
      </c>
      <c r="D272" s="207">
        <v>9470565.0363179985</v>
      </c>
      <c r="E272" s="207">
        <v>-2568591.6093179984</v>
      </c>
      <c r="F272" s="530">
        <v>76809591.437987313</v>
      </c>
      <c r="I272" s="91">
        <v>853</v>
      </c>
      <c r="J272" s="10" t="s">
        <v>354</v>
      </c>
      <c r="K272" s="43">
        <v>7235062.3092000028</v>
      </c>
      <c r="L272" s="43">
        <v>9870355.0971440058</v>
      </c>
      <c r="M272" s="83">
        <f t="shared" si="6"/>
        <v>-2635292.787944003</v>
      </c>
      <c r="N272" s="49">
        <f>Statsandelar!AE272+M272</f>
        <v>317031136.52138799</v>
      </c>
    </row>
    <row r="273" spans="1:14" ht="16.5">
      <c r="A273" s="91">
        <v>854</v>
      </c>
      <c r="B273" s="10" t="s">
        <v>199</v>
      </c>
      <c r="C273" s="207">
        <v>0</v>
      </c>
      <c r="D273" s="207">
        <v>53420.575277999997</v>
      </c>
      <c r="E273" s="207">
        <v>-53420.575277999997</v>
      </c>
      <c r="F273" s="530">
        <v>3516691.950211925</v>
      </c>
      <c r="I273" s="91">
        <v>854</v>
      </c>
      <c r="J273" s="10" t="s">
        <v>199</v>
      </c>
      <c r="K273" s="43">
        <v>11923.552000000001</v>
      </c>
      <c r="L273" s="43">
        <v>85029.830199999997</v>
      </c>
      <c r="M273" s="83">
        <f t="shared" si="6"/>
        <v>-73106.278200000001</v>
      </c>
      <c r="N273" s="49">
        <f>Statsandelar!AE273+M273</f>
        <v>16887997.464691784</v>
      </c>
    </row>
    <row r="274" spans="1:14" ht="16.5">
      <c r="A274" s="91">
        <v>857</v>
      </c>
      <c r="B274" s="10" t="s">
        <v>200</v>
      </c>
      <c r="C274" s="207">
        <v>859679.05200000003</v>
      </c>
      <c r="D274" s="207">
        <v>124936.05600000001</v>
      </c>
      <c r="E274" s="207">
        <v>734742.99600000004</v>
      </c>
      <c r="F274" s="530">
        <v>590745.84657411976</v>
      </c>
      <c r="I274" s="91">
        <v>857</v>
      </c>
      <c r="J274" s="10" t="s">
        <v>200</v>
      </c>
      <c r="K274" s="43">
        <v>1024084.0724000002</v>
      </c>
      <c r="L274" s="43">
        <v>102199.74508000001</v>
      </c>
      <c r="M274" s="29">
        <f t="shared" si="6"/>
        <v>921884.32732000016</v>
      </c>
      <c r="N274" s="49">
        <f>Statsandelar!AE274+M274</f>
        <v>12066033.659301415</v>
      </c>
    </row>
    <row r="275" spans="1:14" ht="16.5">
      <c r="A275" s="91">
        <v>858</v>
      </c>
      <c r="B275" s="10" t="s">
        <v>355</v>
      </c>
      <c r="C275" s="207">
        <v>3430982.0711999992</v>
      </c>
      <c r="D275" s="207">
        <v>1242172.2747779996</v>
      </c>
      <c r="E275" s="207">
        <v>2188809.7964219996</v>
      </c>
      <c r="F275" s="530">
        <v>29392245.284138042</v>
      </c>
      <c r="I275" s="91">
        <v>858</v>
      </c>
      <c r="J275" s="10" t="s">
        <v>355</v>
      </c>
      <c r="K275" s="43">
        <v>3679161.014</v>
      </c>
      <c r="L275" s="43">
        <v>1433921.8921880003</v>
      </c>
      <c r="M275" s="29">
        <f t="shared" si="6"/>
        <v>2245239.1218119999</v>
      </c>
      <c r="N275" s="49">
        <f>Statsandelar!AE275+M275</f>
        <v>38614512.470243931</v>
      </c>
    </row>
    <row r="276" spans="1:14" ht="16.5">
      <c r="A276" s="91">
        <v>859</v>
      </c>
      <c r="B276" s="10" t="s">
        <v>201</v>
      </c>
      <c r="C276" s="207">
        <v>203987.85810000001</v>
      </c>
      <c r="D276" s="207">
        <v>188266.73772</v>
      </c>
      <c r="E276" s="207">
        <v>15721.120380000008</v>
      </c>
      <c r="F276" s="530">
        <v>12184410.408128694</v>
      </c>
      <c r="I276" s="91">
        <v>859</v>
      </c>
      <c r="J276" s="10" t="s">
        <v>201</v>
      </c>
      <c r="K276" s="43">
        <v>211792.09240000002</v>
      </c>
      <c r="L276" s="43">
        <v>199153.12728000002</v>
      </c>
      <c r="M276" s="29">
        <f t="shared" si="6"/>
        <v>12638.965120000008</v>
      </c>
      <c r="N276" s="49">
        <f>Statsandelar!AE276+M276</f>
        <v>22414085.485136703</v>
      </c>
    </row>
    <row r="277" spans="1:14" ht="16.5">
      <c r="A277" s="91">
        <v>886</v>
      </c>
      <c r="B277" s="10" t="s">
        <v>356</v>
      </c>
      <c r="C277" s="207">
        <v>610030.04010000022</v>
      </c>
      <c r="D277" s="207">
        <v>754579.56955800008</v>
      </c>
      <c r="E277" s="207">
        <v>-144549.52945799986</v>
      </c>
      <c r="F277" s="530">
        <v>8760963.3020507488</v>
      </c>
      <c r="I277" s="91">
        <v>886</v>
      </c>
      <c r="J277" s="10" t="s">
        <v>356</v>
      </c>
      <c r="K277" s="43">
        <v>751407.34260000021</v>
      </c>
      <c r="L277" s="43">
        <v>620056.00332400005</v>
      </c>
      <c r="M277" s="29">
        <f t="shared" si="6"/>
        <v>131351.33927600016</v>
      </c>
      <c r="N277" s="49">
        <f>Statsandelar!AE277+M277</f>
        <v>26695878.203888614</v>
      </c>
    </row>
    <row r="278" spans="1:14" ht="16.5">
      <c r="A278" s="91">
        <v>887</v>
      </c>
      <c r="B278" s="10" t="s">
        <v>202</v>
      </c>
      <c r="C278" s="207">
        <v>557898.98340000003</v>
      </c>
      <c r="D278" s="207">
        <v>343157.70047999994</v>
      </c>
      <c r="E278" s="207">
        <v>214741.28292000009</v>
      </c>
      <c r="F278" s="530">
        <v>3032501.0153363245</v>
      </c>
      <c r="I278" s="91">
        <v>887</v>
      </c>
      <c r="J278" s="10" t="s">
        <v>202</v>
      </c>
      <c r="K278" s="43">
        <v>651398.55020000006</v>
      </c>
      <c r="L278" s="43">
        <v>349047.08035999996</v>
      </c>
      <c r="M278" s="29">
        <f t="shared" si="6"/>
        <v>302351.46984000009</v>
      </c>
      <c r="N278" s="49">
        <f>Statsandelar!AE278+M278</f>
        <v>16554576.048772546</v>
      </c>
    </row>
    <row r="279" spans="1:14" ht="16.5">
      <c r="A279" s="91">
        <v>889</v>
      </c>
      <c r="B279" s="10" t="s">
        <v>203</v>
      </c>
      <c r="C279" s="207">
        <v>215663.43000000002</v>
      </c>
      <c r="D279" s="207">
        <v>45393.433680000002</v>
      </c>
      <c r="E279" s="207">
        <v>170269.99632000003</v>
      </c>
      <c r="F279" s="530">
        <v>5627088.3076536087</v>
      </c>
      <c r="I279" s="91">
        <v>889</v>
      </c>
      <c r="J279" s="10" t="s">
        <v>203</v>
      </c>
      <c r="K279" s="43">
        <v>229826.46479999999</v>
      </c>
      <c r="L279" s="43">
        <v>56070.503280000004</v>
      </c>
      <c r="M279" s="29">
        <f t="shared" si="6"/>
        <v>173755.96151999998</v>
      </c>
      <c r="N279" s="49">
        <f>Statsandelar!AE279+M279</f>
        <v>12808010.510252424</v>
      </c>
    </row>
    <row r="280" spans="1:14" ht="16.5">
      <c r="A280" s="91">
        <v>890</v>
      </c>
      <c r="B280" s="10" t="s">
        <v>204</v>
      </c>
      <c r="C280" s="207">
        <v>117648.11940000001</v>
      </c>
      <c r="D280" s="207">
        <v>11898.672</v>
      </c>
      <c r="E280" s="207">
        <v>105749.4474</v>
      </c>
      <c r="F280" s="530">
        <v>3816438.0864957026</v>
      </c>
      <c r="I280" s="91">
        <v>890</v>
      </c>
      <c r="J280" s="10" t="s">
        <v>204</v>
      </c>
      <c r="K280" s="43">
        <v>77503.088000000003</v>
      </c>
      <c r="L280" s="43">
        <v>14904.44</v>
      </c>
      <c r="M280" s="29">
        <f t="shared" si="6"/>
        <v>62598.648000000001</v>
      </c>
      <c r="N280" s="49">
        <f>Statsandelar!AE280+M280</f>
        <v>8305709.4235734735</v>
      </c>
    </row>
    <row r="281" spans="1:14" ht="16.5">
      <c r="A281" s="91">
        <v>892</v>
      </c>
      <c r="B281" s="10" t="s">
        <v>205</v>
      </c>
      <c r="C281" s="207">
        <v>90801.740700000009</v>
      </c>
      <c r="D281" s="207">
        <v>63315.808379999995</v>
      </c>
      <c r="E281" s="207">
        <v>27485.932320000014</v>
      </c>
      <c r="F281" s="530">
        <v>6461579.185387806</v>
      </c>
      <c r="I281" s="91">
        <v>892</v>
      </c>
      <c r="J281" s="10" t="s">
        <v>205</v>
      </c>
      <c r="K281" s="43">
        <v>76087.166200000007</v>
      </c>
      <c r="L281" s="43">
        <v>62151.514800000004</v>
      </c>
      <c r="M281" s="29">
        <f t="shared" si="6"/>
        <v>13935.651400000002</v>
      </c>
      <c r="N281" s="49">
        <f>Statsandelar!AE281+M281</f>
        <v>10845510.559738114</v>
      </c>
    </row>
    <row r="282" spans="1:14" ht="16.5">
      <c r="A282" s="91">
        <v>893</v>
      </c>
      <c r="B282" s="10" t="s">
        <v>357</v>
      </c>
      <c r="C282" s="207">
        <v>163606.74</v>
      </c>
      <c r="D282" s="207">
        <v>184578.14939999999</v>
      </c>
      <c r="E282" s="207">
        <v>-20971.409400000004</v>
      </c>
      <c r="F282" s="530">
        <v>9075707.9762361366</v>
      </c>
      <c r="I282" s="91">
        <v>893</v>
      </c>
      <c r="J282" s="10" t="s">
        <v>357</v>
      </c>
      <c r="K282" s="43">
        <v>147553.95600000001</v>
      </c>
      <c r="L282" s="43">
        <v>254865.92400000003</v>
      </c>
      <c r="M282" s="83">
        <f t="shared" si="6"/>
        <v>-107311.96800000002</v>
      </c>
      <c r="N282" s="49">
        <f>Statsandelar!AE282+M282</f>
        <v>24280815.953794118</v>
      </c>
    </row>
    <row r="283" spans="1:14" ht="16.5">
      <c r="A283" s="91">
        <v>895</v>
      </c>
      <c r="B283" s="10" t="s">
        <v>358</v>
      </c>
      <c r="C283" s="207">
        <v>377857.20270000008</v>
      </c>
      <c r="D283" s="207">
        <v>147320.4327</v>
      </c>
      <c r="E283" s="207">
        <v>230536.77000000008</v>
      </c>
      <c r="F283" s="530">
        <v>7393523.4852337567</v>
      </c>
      <c r="I283" s="91">
        <v>895</v>
      </c>
      <c r="J283" s="10" t="s">
        <v>358</v>
      </c>
      <c r="K283" s="43">
        <v>314558.20620000007</v>
      </c>
      <c r="L283" s="43">
        <v>229528.37600000002</v>
      </c>
      <c r="M283" s="29">
        <f t="shared" si="6"/>
        <v>85029.830200000055</v>
      </c>
      <c r="N283" s="49">
        <f>Statsandelar!AE283+M283</f>
        <v>34033447.234553978</v>
      </c>
    </row>
    <row r="284" spans="1:14" ht="16.5">
      <c r="A284" s="91">
        <v>905</v>
      </c>
      <c r="B284" s="10" t="s">
        <v>359</v>
      </c>
      <c r="C284" s="207">
        <v>1442788.3467000006</v>
      </c>
      <c r="D284" s="207">
        <v>7211035.482863999</v>
      </c>
      <c r="E284" s="207">
        <v>-5768247.1361639984</v>
      </c>
      <c r="F284" s="530">
        <v>43032424.757429704</v>
      </c>
      <c r="I284" s="91">
        <v>905</v>
      </c>
      <c r="J284" s="10" t="s">
        <v>359</v>
      </c>
      <c r="K284" s="43">
        <v>1393714.1843999994</v>
      </c>
      <c r="L284" s="43">
        <v>7141454.9737799997</v>
      </c>
      <c r="M284" s="83">
        <f t="shared" si="6"/>
        <v>-5747740.78938</v>
      </c>
      <c r="N284" s="49">
        <f>Statsandelar!AE284+M284</f>
        <v>134403563.21261474</v>
      </c>
    </row>
    <row r="285" spans="1:14" ht="16.5">
      <c r="A285" s="91">
        <v>908</v>
      </c>
      <c r="B285" s="10" t="s">
        <v>206</v>
      </c>
      <c r="C285" s="207">
        <v>407529.51600000006</v>
      </c>
      <c r="D285" s="207">
        <v>646420.64107800007</v>
      </c>
      <c r="E285" s="207">
        <v>-238891.12507800001</v>
      </c>
      <c r="F285" s="530">
        <v>12393428.435223313</v>
      </c>
      <c r="I285" s="91">
        <v>908</v>
      </c>
      <c r="J285" s="10" t="s">
        <v>206</v>
      </c>
      <c r="K285" s="43">
        <v>503919.11640000006</v>
      </c>
      <c r="L285" s="43">
        <v>733462.39684000006</v>
      </c>
      <c r="M285" s="83">
        <f t="shared" si="6"/>
        <v>-229543.28044</v>
      </c>
      <c r="N285" s="49">
        <f>Statsandelar!AE285+M285</f>
        <v>46349461.41101715</v>
      </c>
    </row>
    <row r="286" spans="1:14" ht="16.5">
      <c r="A286" s="91">
        <v>915</v>
      </c>
      <c r="B286" s="10" t="s">
        <v>207</v>
      </c>
      <c r="C286" s="207">
        <v>395928.31080000004</v>
      </c>
      <c r="D286" s="207">
        <v>227695.96205999999</v>
      </c>
      <c r="E286" s="207">
        <v>168232.34874000004</v>
      </c>
      <c r="F286" s="530">
        <v>7614110.6682358589</v>
      </c>
      <c r="I286" s="91">
        <v>915</v>
      </c>
      <c r="J286" s="10" t="s">
        <v>207</v>
      </c>
      <c r="K286" s="43">
        <v>508315.92619999999</v>
      </c>
      <c r="L286" s="43">
        <v>290249.06456000003</v>
      </c>
      <c r="M286" s="29">
        <f t="shared" si="6"/>
        <v>218066.86163999996</v>
      </c>
      <c r="N286" s="49">
        <f>Statsandelar!AE286+M286</f>
        <v>59418530.301940568</v>
      </c>
    </row>
    <row r="287" spans="1:14" ht="16.5">
      <c r="A287" s="91">
        <v>918</v>
      </c>
      <c r="B287" s="10" t="s">
        <v>360</v>
      </c>
      <c r="C287" s="207">
        <v>101138.71200000001</v>
      </c>
      <c r="D287" s="207">
        <v>81089.449680000005</v>
      </c>
      <c r="E287" s="207">
        <v>20049.262320000009</v>
      </c>
      <c r="F287" s="530">
        <v>1033193.8890914923</v>
      </c>
      <c r="I287" s="91">
        <v>918</v>
      </c>
      <c r="J287" s="10" t="s">
        <v>360</v>
      </c>
      <c r="K287" s="43">
        <v>31299.324000000001</v>
      </c>
      <c r="L287" s="43">
        <v>70900.42108</v>
      </c>
      <c r="M287" s="83">
        <f t="shared" si="6"/>
        <v>-39601.09708</v>
      </c>
      <c r="N287" s="49">
        <f>Statsandelar!AE287+M287</f>
        <v>6425266.7624676358</v>
      </c>
    </row>
    <row r="288" spans="1:14" ht="16.5">
      <c r="A288" s="91">
        <v>921</v>
      </c>
      <c r="B288" s="10" t="s">
        <v>208</v>
      </c>
      <c r="C288" s="207">
        <v>251508.17940000002</v>
      </c>
      <c r="D288" s="207">
        <v>37956.763679999996</v>
      </c>
      <c r="E288" s="207">
        <v>213551.41572000002</v>
      </c>
      <c r="F288" s="530">
        <v>2901272.5518255197</v>
      </c>
      <c r="I288" s="91">
        <v>921</v>
      </c>
      <c r="J288" s="10" t="s">
        <v>208</v>
      </c>
      <c r="K288" s="43">
        <v>238545.56220000004</v>
      </c>
      <c r="L288" s="43">
        <v>73806.78688</v>
      </c>
      <c r="M288" s="29">
        <f t="shared" si="6"/>
        <v>164738.77532000004</v>
      </c>
      <c r="N288" s="49">
        <f>Statsandelar!AE288+M288</f>
        <v>11430428.228012048</v>
      </c>
    </row>
    <row r="289" spans="1:14" ht="16.5">
      <c r="A289" s="91">
        <v>922</v>
      </c>
      <c r="B289" s="10" t="s">
        <v>209</v>
      </c>
      <c r="C289" s="207">
        <v>119061.08670000001</v>
      </c>
      <c r="D289" s="207">
        <v>200998.31675999999</v>
      </c>
      <c r="E289" s="207">
        <v>-81937.230059999973</v>
      </c>
      <c r="F289" s="530">
        <v>2867685.8024066207</v>
      </c>
      <c r="I289" s="91">
        <v>922</v>
      </c>
      <c r="J289" s="10" t="s">
        <v>209</v>
      </c>
      <c r="K289" s="43">
        <v>165513.80620000002</v>
      </c>
      <c r="L289" s="43">
        <v>222806.47356000004</v>
      </c>
      <c r="M289" s="83">
        <f t="shared" si="6"/>
        <v>-57292.667360000021</v>
      </c>
      <c r="N289" s="49">
        <f>Statsandelar!AE289+M289</f>
        <v>7879991.4965316392</v>
      </c>
    </row>
    <row r="290" spans="1:14" ht="16.5">
      <c r="A290" s="91">
        <v>924</v>
      </c>
      <c r="B290" s="10" t="s">
        <v>361</v>
      </c>
      <c r="C290" s="207">
        <v>47594.688000000002</v>
      </c>
      <c r="D290" s="207">
        <v>65442.695999999996</v>
      </c>
      <c r="E290" s="207">
        <v>-17848.007999999994</v>
      </c>
      <c r="F290" s="530">
        <v>3269952.9940321166</v>
      </c>
      <c r="I290" s="91">
        <v>924</v>
      </c>
      <c r="J290" s="10" t="s">
        <v>361</v>
      </c>
      <c r="K290" s="43">
        <v>58127.316000000006</v>
      </c>
      <c r="L290" s="43">
        <v>61182.726200000005</v>
      </c>
      <c r="M290" s="83">
        <f t="shared" si="6"/>
        <v>-3055.4101999999984</v>
      </c>
      <c r="N290" s="49">
        <f>Statsandelar!AE290+M290</f>
        <v>12249540.517565127</v>
      </c>
    </row>
    <row r="291" spans="1:14" ht="16.5">
      <c r="A291" s="91">
        <v>925</v>
      </c>
      <c r="B291" s="10" t="s">
        <v>210</v>
      </c>
      <c r="C291" s="207">
        <v>65442.695999999996</v>
      </c>
      <c r="D291" s="207">
        <v>99086.191080000004</v>
      </c>
      <c r="E291" s="207">
        <v>-33643.495080000008</v>
      </c>
      <c r="F291" s="530">
        <v>4156997.1679512961</v>
      </c>
      <c r="I291" s="91">
        <v>925</v>
      </c>
      <c r="J291" s="10" t="s">
        <v>210</v>
      </c>
      <c r="K291" s="43">
        <v>117745.076</v>
      </c>
      <c r="L291" s="43">
        <v>85730.33888000001</v>
      </c>
      <c r="M291" s="29">
        <f t="shared" si="6"/>
        <v>32014.737119999991</v>
      </c>
      <c r="N291" s="49">
        <f>Statsandelar!AE291+M291</f>
        <v>11418746.493667176</v>
      </c>
    </row>
    <row r="292" spans="1:14" ht="16.5">
      <c r="A292" s="91">
        <v>927</v>
      </c>
      <c r="B292" s="10" t="s">
        <v>362</v>
      </c>
      <c r="C292" s="207">
        <v>983499.60750000016</v>
      </c>
      <c r="D292" s="207">
        <v>988968.53461800027</v>
      </c>
      <c r="E292" s="207">
        <v>-5468.9271180001087</v>
      </c>
      <c r="F292" s="530">
        <v>20055443.418426305</v>
      </c>
      <c r="I292" s="91">
        <v>927</v>
      </c>
      <c r="J292" s="10" t="s">
        <v>362</v>
      </c>
      <c r="K292" s="43">
        <v>1069393.5699999998</v>
      </c>
      <c r="L292" s="43">
        <v>941807.09226800024</v>
      </c>
      <c r="M292" s="29">
        <f t="shared" si="6"/>
        <v>127586.47773199959</v>
      </c>
      <c r="N292" s="49">
        <f>Statsandelar!AE292+M292</f>
        <v>36177959.3129135</v>
      </c>
    </row>
    <row r="293" spans="1:14" ht="16.5">
      <c r="A293" s="91">
        <v>931</v>
      </c>
      <c r="B293" s="10" t="s">
        <v>211</v>
      </c>
      <c r="C293" s="207">
        <v>110211.4494</v>
      </c>
      <c r="D293" s="207">
        <v>225182.36760000003</v>
      </c>
      <c r="E293" s="207">
        <v>-114970.91820000003</v>
      </c>
      <c r="F293" s="530">
        <v>9768832.0475017428</v>
      </c>
      <c r="I293" s="91">
        <v>931</v>
      </c>
      <c r="J293" s="10" t="s">
        <v>211</v>
      </c>
      <c r="K293" s="43">
        <v>111932.3444</v>
      </c>
      <c r="L293" s="43">
        <v>180343.72399999999</v>
      </c>
      <c r="M293" s="83">
        <f t="shared" si="6"/>
        <v>-68411.379599999986</v>
      </c>
      <c r="N293" s="49">
        <f>Statsandelar!AE293+M293</f>
        <v>27665801.900075775</v>
      </c>
    </row>
    <row r="294" spans="1:14" ht="16.5">
      <c r="A294" s="91">
        <v>934</v>
      </c>
      <c r="B294" s="10" t="s">
        <v>363</v>
      </c>
      <c r="C294" s="207">
        <v>0</v>
      </c>
      <c r="D294" s="207">
        <v>2673408.4983000001</v>
      </c>
      <c r="E294" s="207">
        <v>-2673408.4983000001</v>
      </c>
      <c r="F294" s="530">
        <v>-897799.80809693015</v>
      </c>
      <c r="I294" s="91">
        <v>934</v>
      </c>
      <c r="J294" s="10" t="s">
        <v>363</v>
      </c>
      <c r="K294" s="43">
        <v>0</v>
      </c>
      <c r="L294" s="43">
        <v>2923133.2949999999</v>
      </c>
      <c r="M294" s="83">
        <f t="shared" si="6"/>
        <v>-2923133.2949999999</v>
      </c>
      <c r="N294" s="49">
        <f>Statsandelar!AE294+M294</f>
        <v>6194543.610598959</v>
      </c>
    </row>
    <row r="295" spans="1:14" ht="16.5">
      <c r="A295" s="91">
        <v>935</v>
      </c>
      <c r="B295" s="10" t="s">
        <v>364</v>
      </c>
      <c r="C295" s="207">
        <v>1340905.9676999999</v>
      </c>
      <c r="D295" s="207">
        <v>62468.027999999998</v>
      </c>
      <c r="E295" s="207">
        <v>1278437.9397</v>
      </c>
      <c r="F295" s="530">
        <v>3569812.7875659899</v>
      </c>
      <c r="I295" s="91">
        <v>935</v>
      </c>
      <c r="J295" s="10" t="s">
        <v>364</v>
      </c>
      <c r="K295" s="43">
        <v>1500877.108</v>
      </c>
      <c r="L295" s="43">
        <v>179151.3688</v>
      </c>
      <c r="M295" s="29">
        <f t="shared" si="6"/>
        <v>1321725.7392</v>
      </c>
      <c r="N295" s="49">
        <f>Statsandelar!AE295+M295</f>
        <v>11669992.849415457</v>
      </c>
    </row>
    <row r="296" spans="1:14" ht="16.5">
      <c r="A296" s="91">
        <v>936</v>
      </c>
      <c r="B296" s="10" t="s">
        <v>365</v>
      </c>
      <c r="C296" s="207">
        <v>211424.5281</v>
      </c>
      <c r="D296" s="207">
        <v>64728.775679999999</v>
      </c>
      <c r="E296" s="207">
        <v>146695.75242</v>
      </c>
      <c r="F296" s="530">
        <v>7908481.3759686304</v>
      </c>
      <c r="I296" s="91">
        <v>936</v>
      </c>
      <c r="J296" s="10" t="s">
        <v>365</v>
      </c>
      <c r="K296" s="43">
        <v>162607.44039999999</v>
      </c>
      <c r="L296" s="43">
        <v>89426.64</v>
      </c>
      <c r="M296" s="29">
        <f t="shared" si="6"/>
        <v>73180.800399999993</v>
      </c>
      <c r="N296" s="49">
        <f>Statsandelar!AE296+M296</f>
        <v>27900274.529953334</v>
      </c>
    </row>
    <row r="297" spans="1:14" ht="16.5">
      <c r="A297" s="91">
        <v>946</v>
      </c>
      <c r="B297" s="10" t="s">
        <v>366</v>
      </c>
      <c r="C297" s="207">
        <v>107088.04800000001</v>
      </c>
      <c r="D297" s="207">
        <v>395958.05747999996</v>
      </c>
      <c r="E297" s="207">
        <v>-288870.00947999995</v>
      </c>
      <c r="F297" s="530">
        <v>8688385.5852331668</v>
      </c>
      <c r="I297" s="91">
        <v>946</v>
      </c>
      <c r="J297" s="10" t="s">
        <v>366</v>
      </c>
      <c r="K297" s="43">
        <v>137269.89240000001</v>
      </c>
      <c r="L297" s="43">
        <v>292276.06840000005</v>
      </c>
      <c r="M297" s="83">
        <f t="shared" si="6"/>
        <v>-155006.17600000004</v>
      </c>
      <c r="N297" s="49">
        <f>Statsandelar!AE297+M297</f>
        <v>22525816.178920027</v>
      </c>
    </row>
    <row r="298" spans="1:14" ht="16.5">
      <c r="A298" s="91">
        <v>976</v>
      </c>
      <c r="B298" s="10" t="s">
        <v>367</v>
      </c>
      <c r="C298" s="207">
        <v>144271.39800000002</v>
      </c>
      <c r="D298" s="207">
        <v>153195.402</v>
      </c>
      <c r="E298" s="207">
        <v>-8924.0039999999863</v>
      </c>
      <c r="F298" s="530">
        <v>4953303.1003533639</v>
      </c>
      <c r="I298" s="91">
        <v>976</v>
      </c>
      <c r="J298" s="10" t="s">
        <v>367</v>
      </c>
      <c r="K298" s="43">
        <v>119235.52</v>
      </c>
      <c r="L298" s="43">
        <v>177362.83600000001</v>
      </c>
      <c r="M298" s="83">
        <f t="shared" si="6"/>
        <v>-58127.316000000006</v>
      </c>
      <c r="N298" s="49">
        <f>Statsandelar!AE298+M298</f>
        <v>20623667.184721436</v>
      </c>
    </row>
    <row r="299" spans="1:14" ht="16.5">
      <c r="A299" s="91">
        <v>977</v>
      </c>
      <c r="B299" s="10" t="s">
        <v>212</v>
      </c>
      <c r="C299" s="207">
        <v>523615.93470000004</v>
      </c>
      <c r="D299" s="207">
        <v>338695.69848000002</v>
      </c>
      <c r="E299" s="207">
        <v>184920.23622000002</v>
      </c>
      <c r="F299" s="530">
        <v>18990732.167287771</v>
      </c>
      <c r="I299" s="91">
        <v>977</v>
      </c>
      <c r="J299" s="10" t="s">
        <v>212</v>
      </c>
      <c r="K299" s="43">
        <v>567933.68620000023</v>
      </c>
      <c r="L299" s="43">
        <v>330386.72148000007</v>
      </c>
      <c r="M299" s="29">
        <f t="shared" si="6"/>
        <v>237546.96472000016</v>
      </c>
      <c r="N299" s="49">
        <f>Statsandelar!AE299+M299</f>
        <v>48308592.651773185</v>
      </c>
    </row>
    <row r="300" spans="1:14" ht="16.5">
      <c r="A300" s="91">
        <v>980</v>
      </c>
      <c r="B300" s="10" t="s">
        <v>213</v>
      </c>
      <c r="C300" s="207">
        <v>833130.14010000019</v>
      </c>
      <c r="D300" s="207">
        <v>1999345.7548319998</v>
      </c>
      <c r="E300" s="207">
        <v>-1166215.6147319996</v>
      </c>
      <c r="F300" s="530">
        <v>26165959.802514616</v>
      </c>
      <c r="I300" s="91">
        <v>980</v>
      </c>
      <c r="J300" s="10" t="s">
        <v>213</v>
      </c>
      <c r="K300" s="43">
        <v>867587.45240000018</v>
      </c>
      <c r="L300" s="43">
        <v>1897913.5042719997</v>
      </c>
      <c r="M300" s="83">
        <f t="shared" si="6"/>
        <v>-1030326.0518719995</v>
      </c>
      <c r="N300" s="49">
        <f>Statsandelar!AE300+M300</f>
        <v>51652794.719816655</v>
      </c>
    </row>
    <row r="301" spans="1:14" ht="16.5">
      <c r="A301" s="91">
        <v>981</v>
      </c>
      <c r="B301" s="10" t="s">
        <v>214</v>
      </c>
      <c r="C301" s="207">
        <v>11898.672</v>
      </c>
      <c r="D301" s="207">
        <v>102626.046</v>
      </c>
      <c r="E301" s="207">
        <v>-90727.373999999996</v>
      </c>
      <c r="F301" s="530">
        <v>1734929.602581657</v>
      </c>
      <c r="I301" s="91">
        <v>981</v>
      </c>
      <c r="J301" s="10" t="s">
        <v>214</v>
      </c>
      <c r="K301" s="43">
        <v>7452.22</v>
      </c>
      <c r="L301" s="43">
        <v>117745.076</v>
      </c>
      <c r="M301" s="83">
        <f t="shared" si="6"/>
        <v>-110292.856</v>
      </c>
      <c r="N301" s="49">
        <f>Statsandelar!AE301+M301</f>
        <v>5653834.8573573558</v>
      </c>
    </row>
    <row r="302" spans="1:14" ht="16.5">
      <c r="A302" s="91">
        <v>989</v>
      </c>
      <c r="B302" s="10" t="s">
        <v>368</v>
      </c>
      <c r="C302" s="207">
        <v>210011.56080000001</v>
      </c>
      <c r="D302" s="207">
        <v>7436.67</v>
      </c>
      <c r="E302" s="207">
        <v>202574.89079999999</v>
      </c>
      <c r="F302" s="530">
        <v>2546607.1285425536</v>
      </c>
      <c r="I302" s="91">
        <v>989</v>
      </c>
      <c r="J302" s="10" t="s">
        <v>368</v>
      </c>
      <c r="K302" s="43">
        <v>228112.45419999998</v>
      </c>
      <c r="L302" s="43">
        <v>50675.096000000005</v>
      </c>
      <c r="M302" s="29">
        <f t="shared" si="6"/>
        <v>177437.35819999996</v>
      </c>
      <c r="N302" s="49">
        <f>Statsandelar!AE302+M302</f>
        <v>20179057.443495549</v>
      </c>
    </row>
    <row r="303" spans="1:14" ht="16.5">
      <c r="A303" s="91">
        <v>992</v>
      </c>
      <c r="B303" s="10" t="s">
        <v>215</v>
      </c>
      <c r="C303" s="207">
        <v>255970.1814</v>
      </c>
      <c r="D303" s="207">
        <v>398605.5120000001</v>
      </c>
      <c r="E303" s="207">
        <v>-142635.3306000001</v>
      </c>
      <c r="F303" s="530">
        <v>15447126.895649904</v>
      </c>
      <c r="I303" s="91">
        <v>992</v>
      </c>
      <c r="J303" s="10" t="s">
        <v>215</v>
      </c>
      <c r="K303" s="43">
        <v>260976.7444</v>
      </c>
      <c r="L303" s="43">
        <v>388841.93515999999</v>
      </c>
      <c r="M303" s="83">
        <f t="shared" si="6"/>
        <v>-127865.19076</v>
      </c>
      <c r="N303" s="49">
        <f>Statsandelar!AE303+M303</f>
        <v>52124977.774136856</v>
      </c>
    </row>
    <row r="304" spans="1:14" ht="16.5">
      <c r="I304" s="28"/>
      <c r="J304" s="29"/>
      <c r="K304" s="50"/>
      <c r="L304" s="50"/>
      <c r="M304" s="246"/>
    </row>
    <row r="305" spans="9:13" ht="16.5">
      <c r="I305" s="28"/>
      <c r="J305" s="29"/>
      <c r="K305" s="50"/>
      <c r="L305" s="50"/>
      <c r="M305" s="246"/>
    </row>
    <row r="306" spans="9:13" ht="16.5">
      <c r="I306" s="28"/>
      <c r="J306" s="29"/>
      <c r="K306" s="50"/>
      <c r="L306" s="50"/>
      <c r="M306" s="246"/>
    </row>
    <row r="307" spans="9:13" ht="16.5">
      <c r="I307" s="28"/>
      <c r="J307" s="29"/>
      <c r="K307" s="50"/>
      <c r="L307" s="50"/>
      <c r="M307" s="246"/>
    </row>
    <row r="308" spans="9:13" ht="16.5">
      <c r="I308" s="34"/>
      <c r="J308" s="23"/>
      <c r="K308" s="50"/>
      <c r="L308" s="50"/>
      <c r="M308" s="246"/>
    </row>
    <row r="309" spans="9:13" ht="16.5">
      <c r="I309" s="34"/>
      <c r="J309" s="23"/>
      <c r="K309" s="50"/>
      <c r="L309" s="50"/>
      <c r="M309" s="246"/>
    </row>
    <row r="310" spans="9:13" ht="16.5">
      <c r="I310" s="34"/>
      <c r="J310" s="23"/>
      <c r="K310" s="50"/>
      <c r="L310" s="50"/>
      <c r="M310" s="246"/>
    </row>
    <row r="311" spans="9:13" ht="16.5">
      <c r="I311" s="34"/>
      <c r="J311" s="23"/>
      <c r="K311" s="50"/>
      <c r="L311" s="50"/>
      <c r="M311" s="246"/>
    </row>
    <row r="312" spans="9:13" ht="16.5">
      <c r="I312" s="34"/>
      <c r="J312" s="23"/>
      <c r="K312" s="50"/>
      <c r="L312" s="50"/>
      <c r="M312" s="246"/>
    </row>
    <row r="313" spans="9:13" ht="16.5">
      <c r="I313" s="34"/>
      <c r="J313" s="23"/>
    </row>
    <row r="314" spans="9:13" ht="16.5">
      <c r="I314" s="34"/>
      <c r="J314" s="23"/>
    </row>
    <row r="315" spans="9:13" ht="16.5">
      <c r="I315" s="34"/>
      <c r="J315" s="23"/>
    </row>
    <row r="316" spans="9:13" ht="16.5">
      <c r="I316" s="34"/>
      <c r="J316" s="23"/>
    </row>
    <row r="317" spans="9:13" ht="16.5">
      <c r="I317" s="34"/>
      <c r="J317" s="23"/>
    </row>
    <row r="318" spans="9:13" ht="16.5">
      <c r="I318" s="25"/>
      <c r="J318" s="23"/>
    </row>
    <row r="319" spans="9:13" ht="16.5">
      <c r="I319" s="25"/>
      <c r="J319" s="23"/>
    </row>
    <row r="320" spans="9:13" ht="16.5">
      <c r="I320" s="25"/>
      <c r="J320" s="37"/>
    </row>
    <row r="321" spans="9:10" ht="16.5">
      <c r="I321" s="25"/>
      <c r="J321" s="23"/>
    </row>
    <row r="322" spans="9:10" ht="16.5">
      <c r="I322" s="25"/>
      <c r="J322" s="23"/>
    </row>
    <row r="323" spans="9:10" ht="16.5">
      <c r="I323" s="25"/>
      <c r="J323" s="23"/>
    </row>
    <row r="324" spans="9:10" ht="16.5">
      <c r="I324" s="25"/>
      <c r="J324" s="23"/>
    </row>
    <row r="325" spans="9:10" ht="16.5">
      <c r="I325" s="25"/>
      <c r="J325" s="39"/>
    </row>
    <row r="326" spans="9:10" ht="16.5">
      <c r="I326" s="40"/>
      <c r="J326" s="39"/>
    </row>
    <row r="327" spans="9:10" ht="16.5">
      <c r="I327" s="25"/>
      <c r="J327" s="23"/>
    </row>
    <row r="328" spans="9:10" ht="16.5">
      <c r="I328" s="25"/>
      <c r="J328" s="23"/>
    </row>
    <row r="329" spans="9:10" ht="16.5">
      <c r="I329" s="25"/>
      <c r="J329" s="23"/>
    </row>
    <row r="330" spans="9:10" ht="16.5">
      <c r="I330" s="40"/>
      <c r="J330" s="23"/>
    </row>
    <row r="331" spans="9:10" ht="16.5">
      <c r="I331" s="25"/>
      <c r="J331" s="23"/>
    </row>
    <row r="332" spans="9:10" ht="16.5">
      <c r="I332" s="25"/>
      <c r="J332" s="23"/>
    </row>
    <row r="333" spans="9:10">
      <c r="I333" s="51"/>
    </row>
    <row r="334" spans="9:10">
      <c r="I334" s="51"/>
      <c r="J334" s="52"/>
    </row>
  </sheetData>
  <autoFilter ref="A10:N10" xr:uid="{36AAFA82-0957-4F64-B6A0-945E57961547}"/>
  <sortState xmlns:xlrd2="http://schemas.microsoft.com/office/spreadsheetml/2017/richdata2" ref="I11:N303">
    <sortCondition ref="I11:I303"/>
  </sortState>
  <phoneticPr fontId="48" type="noConversion"/>
  <conditionalFormatting sqref="C10:E10">
    <cfRule type="cellIs" dxfId="3" priority="2" operator="lessThan">
      <formula>0</formula>
    </cfRule>
  </conditionalFormatting>
  <conditionalFormatting sqref="C11:E303">
    <cfRule type="cellIs" dxfId="0" priority="1" operator="lessThan">
      <formula>0</formula>
    </cfRule>
  </conditionalFormatting>
  <hyperlinks>
    <hyperlink ref="A2" r:id="rId1" xr:uid="{036BA878-1F3C-4FDA-843B-896B297F3AE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861B-A0F1-4C13-BCFF-3DC380C914A9}">
  <dimension ref="A1:R308"/>
  <sheetViews>
    <sheetView workbookViewId="0">
      <selection activeCell="A14" sqref="A14"/>
    </sheetView>
  </sheetViews>
  <sheetFormatPr defaultRowHeight="14.25"/>
  <cols>
    <col min="1" max="1" width="10.7109375" customWidth="1"/>
    <col min="2" max="2" width="15.42578125" bestFit="1" customWidth="1"/>
    <col min="3" max="3" width="13.42578125" customWidth="1"/>
    <col min="4" max="4" width="16.28515625" bestFit="1" customWidth="1"/>
    <col min="5" max="5" width="16.28515625" style="249" customWidth="1"/>
    <col min="6" max="6" width="16.28515625" bestFit="1" customWidth="1"/>
    <col min="7" max="7" width="11" bestFit="1" customWidth="1"/>
    <col min="8" max="8" width="12.140625" bestFit="1" customWidth="1"/>
    <col min="9" max="10" width="13.28515625" style="250" bestFit="1" customWidth="1"/>
    <col min="11" max="11" width="14.7109375" bestFit="1" customWidth="1"/>
    <col min="12" max="12" width="14" bestFit="1" customWidth="1"/>
    <col min="13" max="13" width="11.28515625" style="251" customWidth="1"/>
    <col min="14" max="15" width="14" customWidth="1"/>
    <col min="16" max="16" width="14" style="251" customWidth="1"/>
    <col min="17" max="17" width="11.85546875" bestFit="1" customWidth="1"/>
    <col min="18" max="18" width="10.28515625" bestFit="1" customWidth="1"/>
  </cols>
  <sheetData>
    <row r="1" spans="1:18" ht="23.25">
      <c r="A1" s="487" t="s">
        <v>518</v>
      </c>
      <c r="B1" s="482"/>
      <c r="C1" s="482"/>
      <c r="D1" s="482"/>
      <c r="E1" s="488"/>
      <c r="F1" s="482"/>
      <c r="G1" s="482"/>
      <c r="H1" s="482"/>
      <c r="I1" s="489"/>
      <c r="J1" s="489"/>
      <c r="K1" s="482"/>
      <c r="L1" s="482"/>
      <c r="M1" s="490"/>
      <c r="N1" s="482"/>
    </row>
    <row r="2" spans="1:18" s="316" customFormat="1" ht="15">
      <c r="A2" s="491" t="s">
        <v>519</v>
      </c>
      <c r="B2" s="492"/>
      <c r="C2" s="493"/>
      <c r="D2" s="493"/>
      <c r="E2" s="488"/>
      <c r="F2" s="493"/>
      <c r="G2" s="493"/>
      <c r="H2" s="493"/>
      <c r="I2" s="81"/>
      <c r="J2" s="81"/>
      <c r="K2" s="493"/>
      <c r="L2" s="493"/>
      <c r="M2" s="493"/>
      <c r="N2" s="493"/>
    </row>
    <row r="3" spans="1:18" s="316" customFormat="1" ht="15">
      <c r="A3" s="491" t="s">
        <v>520</v>
      </c>
      <c r="B3" s="492"/>
      <c r="C3" s="493"/>
      <c r="D3" s="493"/>
      <c r="E3" s="488"/>
      <c r="F3" s="493"/>
      <c r="G3" s="493"/>
      <c r="H3" s="493"/>
      <c r="I3" s="81"/>
      <c r="J3" s="81"/>
      <c r="K3" s="493"/>
      <c r="L3" s="493"/>
      <c r="M3" s="493"/>
      <c r="N3" s="493"/>
    </row>
    <row r="4" spans="1:18" s="316" customFormat="1" ht="15">
      <c r="A4" s="494" t="s">
        <v>381</v>
      </c>
      <c r="B4" s="493"/>
      <c r="C4" s="493"/>
      <c r="D4" s="493"/>
      <c r="E4" s="488"/>
      <c r="F4" s="493"/>
      <c r="G4" s="493"/>
      <c r="H4" s="493"/>
      <c r="I4" s="495"/>
      <c r="J4" s="495"/>
      <c r="K4" s="493"/>
      <c r="L4" s="493"/>
      <c r="M4" s="496"/>
      <c r="N4" s="493"/>
      <c r="P4" s="315"/>
    </row>
    <row r="5" spans="1:18" s="316" customFormat="1" ht="15">
      <c r="A5" s="491" t="s">
        <v>521</v>
      </c>
      <c r="B5" s="493"/>
      <c r="C5" s="493"/>
      <c r="D5" s="493"/>
      <c r="E5" s="488"/>
      <c r="F5" s="493"/>
      <c r="G5" s="493"/>
      <c r="H5" s="493"/>
      <c r="I5" s="495"/>
      <c r="J5" s="495"/>
      <c r="K5" s="493"/>
      <c r="L5" s="493"/>
      <c r="M5" s="496"/>
      <c r="N5" s="493"/>
      <c r="P5" s="315"/>
    </row>
    <row r="6" spans="1:18" s="66" customFormat="1" ht="15">
      <c r="A6" s="497" t="s">
        <v>566</v>
      </c>
      <c r="B6" s="81"/>
      <c r="C6" s="81"/>
      <c r="D6" s="81"/>
      <c r="E6" s="498"/>
      <c r="F6" s="81"/>
      <c r="G6" s="81"/>
      <c r="H6" s="81"/>
      <c r="I6" s="495"/>
      <c r="J6" s="495"/>
      <c r="K6" s="81"/>
      <c r="L6" s="81"/>
      <c r="M6" s="495"/>
      <c r="N6" s="81"/>
      <c r="P6" s="182"/>
    </row>
    <row r="7" spans="1:18" s="288" customFormat="1" ht="12">
      <c r="A7" s="499"/>
      <c r="B7" s="500"/>
      <c r="C7" s="500"/>
      <c r="D7" s="500"/>
      <c r="E7" s="501"/>
      <c r="F7" s="500"/>
      <c r="G7" s="500"/>
      <c r="H7" s="500"/>
      <c r="I7" s="489"/>
      <c r="J7" s="489"/>
      <c r="K7" s="500"/>
      <c r="L7" s="500"/>
      <c r="M7" s="489"/>
      <c r="N7" s="500"/>
      <c r="P7" s="250"/>
    </row>
    <row r="8" spans="1:18" s="278" customFormat="1" ht="25.5">
      <c r="A8" s="502"/>
      <c r="B8" s="503" t="s">
        <v>382</v>
      </c>
      <c r="C8" s="503" t="s">
        <v>383</v>
      </c>
      <c r="D8" s="503" t="s">
        <v>384</v>
      </c>
      <c r="E8" s="504" t="s">
        <v>522</v>
      </c>
      <c r="F8" s="503" t="s">
        <v>523</v>
      </c>
      <c r="G8" s="503" t="s">
        <v>524</v>
      </c>
      <c r="H8" s="505" t="s">
        <v>525</v>
      </c>
      <c r="I8" s="506"/>
      <c r="J8" s="506"/>
      <c r="K8" s="505"/>
      <c r="L8" s="505"/>
      <c r="M8" s="507"/>
      <c r="N8" s="505"/>
      <c r="P8" s="290"/>
    </row>
    <row r="9" spans="1:18" s="278" customFormat="1" ht="16.5">
      <c r="A9" s="502"/>
      <c r="B9" s="508" t="s">
        <v>526</v>
      </c>
      <c r="C9" s="509">
        <v>19911190244.660015</v>
      </c>
      <c r="D9" s="510">
        <v>20748304000</v>
      </c>
      <c r="E9" s="510">
        <f>(C9+D9)/2</f>
        <v>20329747122.330009</v>
      </c>
      <c r="F9" s="511">
        <v>20748303999.999989</v>
      </c>
      <c r="G9" s="512">
        <f>F9/E9-1</f>
        <v>2.0588395672184179E-2</v>
      </c>
      <c r="H9" s="505" t="s">
        <v>527</v>
      </c>
      <c r="I9" s="506"/>
      <c r="J9" s="506"/>
      <c r="K9" s="505"/>
      <c r="L9" s="505"/>
      <c r="M9" s="507"/>
      <c r="N9" s="505"/>
      <c r="P9" s="290"/>
    </row>
    <row r="10" spans="1:18" s="278" customFormat="1" ht="16.5">
      <c r="A10" s="291"/>
      <c r="B10" s="280" t="s">
        <v>385</v>
      </c>
      <c r="C10" s="336">
        <v>457092369.63999987</v>
      </c>
      <c r="D10" s="283">
        <v>485277000</v>
      </c>
      <c r="E10" s="281">
        <f>(C10+D10)/2</f>
        <v>471184684.81999993</v>
      </c>
      <c r="F10" s="284">
        <v>485277000.00000006</v>
      </c>
      <c r="G10" s="282">
        <f t="shared" ref="G10:G11" si="0">F10/E10-1</f>
        <v>2.9908262373560923E-2</v>
      </c>
      <c r="I10" s="289"/>
      <c r="J10" s="289"/>
      <c r="M10" s="290"/>
      <c r="P10" s="290"/>
    </row>
    <row r="11" spans="1:18" ht="16.5">
      <c r="A11" s="252"/>
      <c r="B11" s="285" t="s">
        <v>386</v>
      </c>
      <c r="C11" s="286">
        <f>SUM(C9:C10)</f>
        <v>20368282614.300014</v>
      </c>
      <c r="D11" s="286">
        <f t="shared" ref="D11:F11" si="1">SUM(D9:D10)</f>
        <v>21233581000</v>
      </c>
      <c r="E11" s="286">
        <f t="shared" si="1"/>
        <v>20800931807.150009</v>
      </c>
      <c r="F11" s="286">
        <f t="shared" si="1"/>
        <v>21233580999.999989</v>
      </c>
      <c r="G11" s="287">
        <f t="shared" si="0"/>
        <v>2.0799510178734604E-2</v>
      </c>
    </row>
    <row r="12" spans="1:18">
      <c r="A12" s="252"/>
    </row>
    <row r="13" spans="1:18" ht="12">
      <c r="A13" s="252"/>
      <c r="C13" s="252"/>
      <c r="D13" s="253" t="s">
        <v>377</v>
      </c>
      <c r="E13" s="254" t="s">
        <v>387</v>
      </c>
      <c r="F13" s="343" t="s">
        <v>505</v>
      </c>
      <c r="G13" s="252"/>
      <c r="H13" s="252"/>
      <c r="I13" s="252"/>
      <c r="J13" s="253" t="s">
        <v>377</v>
      </c>
      <c r="K13" s="254" t="s">
        <v>387</v>
      </c>
      <c r="L13" s="343" t="s">
        <v>505</v>
      </c>
      <c r="M13" s="255"/>
      <c r="N13" s="253" t="s">
        <v>377</v>
      </c>
      <c r="O13" s="254" t="s">
        <v>387</v>
      </c>
      <c r="P13" s="343" t="s">
        <v>505</v>
      </c>
      <c r="Q13" s="251"/>
    </row>
    <row r="14" spans="1:18" s="288" customFormat="1" ht="85.5">
      <c r="A14" s="305" t="s">
        <v>18</v>
      </c>
      <c r="B14" s="305" t="s">
        <v>19</v>
      </c>
      <c r="C14" s="306" t="s">
        <v>20</v>
      </c>
      <c r="D14" s="307" t="s">
        <v>379</v>
      </c>
      <c r="E14" s="308" t="s">
        <v>380</v>
      </c>
      <c r="F14" s="483" t="s">
        <v>516</v>
      </c>
      <c r="G14" s="305" t="s">
        <v>503</v>
      </c>
      <c r="H14" s="305" t="s">
        <v>378</v>
      </c>
      <c r="I14" s="305" t="s">
        <v>502</v>
      </c>
      <c r="J14" s="309" t="s">
        <v>251</v>
      </c>
      <c r="K14" s="310" t="s">
        <v>251</v>
      </c>
      <c r="L14" s="338" t="s">
        <v>251</v>
      </c>
      <c r="M14" s="484" t="s">
        <v>528</v>
      </c>
      <c r="N14" s="309" t="s">
        <v>567</v>
      </c>
      <c r="O14" s="310" t="s">
        <v>567</v>
      </c>
      <c r="P14" s="338" t="s">
        <v>567</v>
      </c>
      <c r="Q14" s="485" t="s">
        <v>529</v>
      </c>
      <c r="R14" s="486" t="s">
        <v>517</v>
      </c>
    </row>
    <row r="15" spans="1:18" s="256" customFormat="1" ht="29.45" customHeight="1">
      <c r="A15" s="435"/>
      <c r="B15" s="435" t="s">
        <v>34</v>
      </c>
      <c r="C15" s="292">
        <f>SUM(C16:C308)</f>
        <v>5517897</v>
      </c>
      <c r="D15" s="436">
        <f t="shared" ref="D15" si="2">SUM(D16:D308)</f>
        <v>21233580999.999996</v>
      </c>
      <c r="E15" s="437">
        <v>21233580999.999992</v>
      </c>
      <c r="F15" s="438">
        <v>21233581000</v>
      </c>
      <c r="G15" s="439">
        <f>E15-D15</f>
        <v>0</v>
      </c>
      <c r="H15" s="440">
        <f>G15/D15</f>
        <v>0</v>
      </c>
      <c r="I15" s="441">
        <f t="shared" ref="I15:I78" si="3">G15/C15</f>
        <v>0</v>
      </c>
      <c r="J15" s="442">
        <v>-3590914.7967749638</v>
      </c>
      <c r="K15" s="443">
        <v>-3590914.7967605116</v>
      </c>
      <c r="L15" s="444">
        <v>-3590914.7967728116</v>
      </c>
      <c r="M15" s="445">
        <f>(K15-J15)/C15</f>
        <v>2.6191615597179497E-12</v>
      </c>
      <c r="N15" s="442">
        <v>-3.6880373954772949E-7</v>
      </c>
      <c r="O15" s="443">
        <v>0</v>
      </c>
      <c r="P15" s="444">
        <v>-9.3597918748855591E-8</v>
      </c>
      <c r="Q15" s="446">
        <f>(P15-O15)/C15</f>
        <v>-1.6962607085426857E-14</v>
      </c>
      <c r="R15" s="447"/>
    </row>
    <row r="16" spans="1:18" ht="16.5">
      <c r="A16">
        <v>5</v>
      </c>
      <c r="B16" s="10" t="s">
        <v>35</v>
      </c>
      <c r="C16" s="87">
        <v>9311</v>
      </c>
      <c r="D16" s="258">
        <v>39646920.551023103</v>
      </c>
      <c r="E16" s="259">
        <v>39812005.324593812</v>
      </c>
      <c r="F16" s="339">
        <v>40516310</v>
      </c>
      <c r="G16" s="257">
        <f>F16-E16</f>
        <v>704304.67540618777</v>
      </c>
      <c r="H16" s="260">
        <f>G16/E16</f>
        <v>1.7690761107456814E-2</v>
      </c>
      <c r="I16" s="340">
        <f t="shared" si="3"/>
        <v>75.642216239521829</v>
      </c>
      <c r="J16" s="311">
        <v>1879209.0567288417</v>
      </c>
      <c r="K16" s="303">
        <v>1780192.6468615355</v>
      </c>
      <c r="L16" s="341">
        <v>1357610.106746292</v>
      </c>
      <c r="M16" s="312">
        <f>(L16-K16)/C16</f>
        <v>-45.385301268955381</v>
      </c>
      <c r="N16" s="313">
        <v>504932.33530029096</v>
      </c>
      <c r="O16" s="304">
        <v>438312.60410966398</v>
      </c>
      <c r="P16" s="342">
        <v>156590.91069951275</v>
      </c>
      <c r="Q16" s="314">
        <f t="shared" ref="Q16:Q79" si="4">(P16-O16)/C16</f>
        <v>-30.256867512635726</v>
      </c>
      <c r="R16" s="337">
        <v>14</v>
      </c>
    </row>
    <row r="17" spans="1:18" ht="16.5">
      <c r="A17">
        <v>9</v>
      </c>
      <c r="B17" s="10" t="s">
        <v>36</v>
      </c>
      <c r="C17" s="87">
        <v>2491</v>
      </c>
      <c r="D17" s="258">
        <v>11137035.021183517</v>
      </c>
      <c r="E17" s="259">
        <v>11102595.265764536</v>
      </c>
      <c r="F17" s="339">
        <v>11186530</v>
      </c>
      <c r="G17" s="257">
        <f t="shared" ref="G17:G80" si="5">F17-E17</f>
        <v>83934.734235463664</v>
      </c>
      <c r="H17" s="260">
        <f t="shared" ref="H17:H80" si="6">G17/E17</f>
        <v>7.5599202012056619E-3</v>
      </c>
      <c r="I17" s="340">
        <f t="shared" si="3"/>
        <v>33.695196401229893</v>
      </c>
      <c r="J17" s="311">
        <v>443439.5488029861</v>
      </c>
      <c r="K17" s="303">
        <v>464111.86453743564</v>
      </c>
      <c r="L17" s="341">
        <v>413751.29628251819</v>
      </c>
      <c r="M17" s="312">
        <f t="shared" ref="M17:M80" si="7">(L17-K17)/C17</f>
        <v>-20.217008532684645</v>
      </c>
      <c r="N17" s="313">
        <v>50352.41096800987</v>
      </c>
      <c r="O17" s="304">
        <v>63984.426586736838</v>
      </c>
      <c r="P17" s="342">
        <v>30410.714416795221</v>
      </c>
      <c r="Q17" s="314">
        <f t="shared" si="4"/>
        <v>-13.478005688455085</v>
      </c>
      <c r="R17" s="337">
        <v>17</v>
      </c>
    </row>
    <row r="18" spans="1:18" ht="16.5">
      <c r="A18">
        <v>10</v>
      </c>
      <c r="B18" s="10" t="s">
        <v>257</v>
      </c>
      <c r="C18" s="87">
        <v>11197</v>
      </c>
      <c r="D18" s="258">
        <v>51634765.290262803</v>
      </c>
      <c r="E18" s="259">
        <v>51725475.029523417</v>
      </c>
      <c r="F18" s="339">
        <v>51680263</v>
      </c>
      <c r="G18" s="257">
        <f t="shared" si="5"/>
        <v>-45212.029523417354</v>
      </c>
      <c r="H18" s="260">
        <f t="shared" si="6"/>
        <v>-8.7407664207262716E-4</v>
      </c>
      <c r="I18" s="340">
        <f t="shared" si="3"/>
        <v>-4.037869922605819</v>
      </c>
      <c r="J18" s="311">
        <v>476650.52694299136</v>
      </c>
      <c r="K18" s="303">
        <v>422267.45384994568</v>
      </c>
      <c r="L18" s="341">
        <v>449394.50858596608</v>
      </c>
      <c r="M18" s="312">
        <f t="shared" si="7"/>
        <v>2.4227073980548712</v>
      </c>
      <c r="N18" s="313">
        <v>-585219.92621367669</v>
      </c>
      <c r="O18" s="304">
        <v>-622231.04279583937</v>
      </c>
      <c r="P18" s="342">
        <v>-604146.33963847859</v>
      </c>
      <c r="Q18" s="314">
        <f t="shared" si="4"/>
        <v>1.6151382653711515</v>
      </c>
      <c r="R18" s="337">
        <v>14</v>
      </c>
    </row>
    <row r="19" spans="1:18" ht="16.5">
      <c r="A19">
        <v>16</v>
      </c>
      <c r="B19" s="10" t="s">
        <v>37</v>
      </c>
      <c r="C19" s="87">
        <v>8033</v>
      </c>
      <c r="D19" s="258">
        <v>30109033.453446791</v>
      </c>
      <c r="E19" s="259">
        <v>30528531.587904789</v>
      </c>
      <c r="F19" s="339">
        <v>30501769</v>
      </c>
      <c r="G19" s="257">
        <f t="shared" si="5"/>
        <v>-26762.587904788554</v>
      </c>
      <c r="H19" s="260">
        <f t="shared" si="6"/>
        <v>-8.7664183348378671E-4</v>
      </c>
      <c r="I19" s="340">
        <f t="shared" si="3"/>
        <v>-3.3315807176383112</v>
      </c>
      <c r="J19" s="311">
        <v>3540836.0920584123</v>
      </c>
      <c r="K19" s="303">
        <v>3289149.4046717775</v>
      </c>
      <c r="L19" s="341">
        <v>3305207.0963274743</v>
      </c>
      <c r="M19" s="312">
        <f t="shared" si="7"/>
        <v>1.9989657233532723</v>
      </c>
      <c r="N19" s="313">
        <v>3051370.3678099574</v>
      </c>
      <c r="O19" s="304">
        <v>2883363.7930620397</v>
      </c>
      <c r="P19" s="342">
        <v>2894068.920832519</v>
      </c>
      <c r="Q19" s="314">
        <f t="shared" si="4"/>
        <v>1.3326438155706837</v>
      </c>
      <c r="R19" s="337">
        <v>7</v>
      </c>
    </row>
    <row r="20" spans="1:18" ht="16.5">
      <c r="A20">
        <v>18</v>
      </c>
      <c r="B20" s="10" t="s">
        <v>38</v>
      </c>
      <c r="C20" s="87">
        <v>4847</v>
      </c>
      <c r="D20" s="258">
        <v>17008779.166037172</v>
      </c>
      <c r="E20" s="259">
        <v>16691736.25155622</v>
      </c>
      <c r="F20" s="339">
        <v>16677116</v>
      </c>
      <c r="G20" s="257">
        <f t="shared" si="5"/>
        <v>-14620.251556219533</v>
      </c>
      <c r="H20" s="260">
        <f t="shared" si="6"/>
        <v>-8.7589759003389744E-4</v>
      </c>
      <c r="I20" s="340">
        <f t="shared" si="3"/>
        <v>-3.0163506408540401</v>
      </c>
      <c r="J20" s="311">
        <v>-654209.03827579878</v>
      </c>
      <c r="K20" s="303">
        <v>-463971.9361565389</v>
      </c>
      <c r="L20" s="341">
        <v>-455199.6460995652</v>
      </c>
      <c r="M20" s="312">
        <f t="shared" si="7"/>
        <v>1.8098390874713628</v>
      </c>
      <c r="N20" s="313">
        <v>-460779.97007387754</v>
      </c>
      <c r="O20" s="304">
        <v>-334155.84525390354</v>
      </c>
      <c r="P20" s="342">
        <v>-328307.6518825799</v>
      </c>
      <c r="Q20" s="314">
        <f t="shared" si="4"/>
        <v>1.2065593916491923</v>
      </c>
      <c r="R20" s="337">
        <v>1</v>
      </c>
    </row>
    <row r="21" spans="1:18" ht="16.5">
      <c r="A21">
        <v>19</v>
      </c>
      <c r="B21" s="10" t="s">
        <v>39</v>
      </c>
      <c r="C21" s="87">
        <v>3955</v>
      </c>
      <c r="D21" s="258">
        <v>13013716.569386637</v>
      </c>
      <c r="E21" s="259">
        <v>13144646.300257947</v>
      </c>
      <c r="F21" s="339">
        <v>13219629</v>
      </c>
      <c r="G21" s="257">
        <f t="shared" si="5"/>
        <v>74982.699742052704</v>
      </c>
      <c r="H21" s="260">
        <f t="shared" si="6"/>
        <v>5.7044288624625268E-3</v>
      </c>
      <c r="I21" s="340">
        <f t="shared" si="3"/>
        <v>18.958963272326852</v>
      </c>
      <c r="J21" s="311">
        <v>33268.479509035387</v>
      </c>
      <c r="K21" s="303">
        <v>-45285.652622894806</v>
      </c>
      <c r="L21" s="341">
        <v>-90275.155369053187</v>
      </c>
      <c r="M21" s="312">
        <f t="shared" si="7"/>
        <v>-11.375348355539414</v>
      </c>
      <c r="N21" s="313">
        <v>-282630.19735595456</v>
      </c>
      <c r="O21" s="304">
        <v>-335065.10900796513</v>
      </c>
      <c r="P21" s="342">
        <v>-365058.11083873111</v>
      </c>
      <c r="Q21" s="314">
        <f t="shared" si="4"/>
        <v>-7.5835655703580223</v>
      </c>
      <c r="R21" s="337">
        <v>2</v>
      </c>
    </row>
    <row r="22" spans="1:18" ht="16.5">
      <c r="A22">
        <v>20</v>
      </c>
      <c r="B22" s="10" t="s">
        <v>258</v>
      </c>
      <c r="C22" s="87">
        <v>16467</v>
      </c>
      <c r="D22" s="258">
        <v>63080316.158327311</v>
      </c>
      <c r="E22" s="259">
        <v>62877563.137304842</v>
      </c>
      <c r="F22" s="339">
        <v>62822680</v>
      </c>
      <c r="G22" s="257">
        <f t="shared" si="5"/>
        <v>-54883.137304842472</v>
      </c>
      <c r="H22" s="260">
        <f t="shared" si="6"/>
        <v>-8.7285725728579759E-4</v>
      </c>
      <c r="I22" s="340">
        <f t="shared" si="3"/>
        <v>-3.3329165789058401</v>
      </c>
      <c r="J22" s="311">
        <v>-1714207.2295931785</v>
      </c>
      <c r="K22" s="303">
        <v>-1592564.1663530697</v>
      </c>
      <c r="L22" s="341">
        <v>-1559634.2949535965</v>
      </c>
      <c r="M22" s="312">
        <f t="shared" si="7"/>
        <v>1.9997492803469463</v>
      </c>
      <c r="N22" s="313">
        <v>-1810467.7290828938</v>
      </c>
      <c r="O22" s="304">
        <v>-1729217.7561641075</v>
      </c>
      <c r="P22" s="342">
        <v>-1707264.5085644324</v>
      </c>
      <c r="Q22" s="314">
        <f t="shared" si="4"/>
        <v>1.3331661868995619</v>
      </c>
      <c r="R22" s="337">
        <v>6</v>
      </c>
    </row>
    <row r="23" spans="1:18" ht="16.5">
      <c r="A23">
        <v>46</v>
      </c>
      <c r="B23" s="10" t="s">
        <v>40</v>
      </c>
      <c r="C23" s="87">
        <v>1362</v>
      </c>
      <c r="D23" s="258">
        <v>6771294.3231260153</v>
      </c>
      <c r="E23" s="259">
        <v>6551081.1593600512</v>
      </c>
      <c r="F23" s="339">
        <v>6545360</v>
      </c>
      <c r="G23" s="257">
        <f t="shared" si="5"/>
        <v>-5721.1593600511551</v>
      </c>
      <c r="H23" s="260">
        <f t="shared" si="6"/>
        <v>-8.7331529267911439E-4</v>
      </c>
      <c r="I23" s="340">
        <f t="shared" si="3"/>
        <v>-4.2005575330772063</v>
      </c>
      <c r="J23" s="311">
        <v>287606.2565008594</v>
      </c>
      <c r="K23" s="303">
        <v>419736.89852684824</v>
      </c>
      <c r="L23" s="341">
        <v>423169.38777901919</v>
      </c>
      <c r="M23" s="312">
        <f t="shared" si="7"/>
        <v>2.520183004530804</v>
      </c>
      <c r="N23" s="313">
        <v>251018.86551231984</v>
      </c>
      <c r="O23" s="304">
        <v>339057.47909908701</v>
      </c>
      <c r="P23" s="342">
        <v>341345.80526720308</v>
      </c>
      <c r="Q23" s="314">
        <f t="shared" si="4"/>
        <v>1.6801220030220747</v>
      </c>
      <c r="R23" s="337">
        <v>10</v>
      </c>
    </row>
    <row r="24" spans="1:18" ht="16.5">
      <c r="A24">
        <v>47</v>
      </c>
      <c r="B24" s="10" t="s">
        <v>259</v>
      </c>
      <c r="C24" s="87">
        <v>1789</v>
      </c>
      <c r="D24" s="258">
        <v>9525690.1012409758</v>
      </c>
      <c r="E24" s="259">
        <v>9676633.9858630728</v>
      </c>
      <c r="F24" s="339">
        <v>9507200</v>
      </c>
      <c r="G24" s="257">
        <f t="shared" si="5"/>
        <v>-169433.9858630728</v>
      </c>
      <c r="H24" s="260">
        <f t="shared" si="6"/>
        <v>-1.7509599527129448E-2</v>
      </c>
      <c r="I24" s="340">
        <f t="shared" si="3"/>
        <v>-94.708767950292227</v>
      </c>
      <c r="J24" s="311">
        <v>-51229.996352340473</v>
      </c>
      <c r="K24" s="303">
        <v>-141790.16410520035</v>
      </c>
      <c r="L24" s="341">
        <v>-40129.627860742439</v>
      </c>
      <c r="M24" s="312">
        <f t="shared" si="7"/>
        <v>56.825341668226891</v>
      </c>
      <c r="N24" s="313">
        <v>661688.988545798</v>
      </c>
      <c r="O24" s="304">
        <v>601206.64562627277</v>
      </c>
      <c r="P24" s="342">
        <v>668980.33645591384</v>
      </c>
      <c r="Q24" s="314">
        <f t="shared" si="4"/>
        <v>37.883561112152641</v>
      </c>
      <c r="R24" s="337">
        <v>19</v>
      </c>
    </row>
    <row r="25" spans="1:18" ht="16.5">
      <c r="A25">
        <v>49</v>
      </c>
      <c r="B25" s="10" t="s">
        <v>260</v>
      </c>
      <c r="C25" s="87">
        <v>297132</v>
      </c>
      <c r="D25" s="258">
        <v>873784054.51771605</v>
      </c>
      <c r="E25" s="259">
        <v>875476216.87866199</v>
      </c>
      <c r="F25" s="339">
        <v>874710311</v>
      </c>
      <c r="G25" s="257">
        <f t="shared" si="5"/>
        <v>-765905.87866199017</v>
      </c>
      <c r="H25" s="260">
        <f t="shared" si="6"/>
        <v>-8.748448717346962E-4</v>
      </c>
      <c r="I25" s="340">
        <f t="shared" si="3"/>
        <v>-2.5776620446871767</v>
      </c>
      <c r="J25" s="311">
        <v>86211520.689616755</v>
      </c>
      <c r="K25" s="303">
        <v>85195291.673805296</v>
      </c>
      <c r="L25" s="341">
        <v>85654835.328998104</v>
      </c>
      <c r="M25" s="312">
        <f t="shared" si="7"/>
        <v>1.5465976575825131</v>
      </c>
      <c r="N25" s="313">
        <v>31016317.082619712</v>
      </c>
      <c r="O25" s="304">
        <v>30355292.004543334</v>
      </c>
      <c r="P25" s="342">
        <v>30661654.44133902</v>
      </c>
      <c r="Q25" s="314">
        <f t="shared" si="4"/>
        <v>1.0310651050566262</v>
      </c>
      <c r="R25" s="337">
        <v>1</v>
      </c>
    </row>
    <row r="26" spans="1:18" ht="16.5">
      <c r="A26">
        <v>50</v>
      </c>
      <c r="B26" s="10" t="s">
        <v>41</v>
      </c>
      <c r="C26" s="87">
        <v>11417</v>
      </c>
      <c r="D26" s="258">
        <v>46167067.092834122</v>
      </c>
      <c r="E26" s="259">
        <v>47101613.093892947</v>
      </c>
      <c r="F26" s="339">
        <v>47060327</v>
      </c>
      <c r="G26" s="257">
        <f t="shared" si="5"/>
        <v>-41286.093892946839</v>
      </c>
      <c r="H26" s="260">
        <f t="shared" si="6"/>
        <v>-8.765324833068163E-4</v>
      </c>
      <c r="I26" s="340">
        <f t="shared" si="3"/>
        <v>-3.6161946126781852</v>
      </c>
      <c r="J26" s="311">
        <v>628306.45732506737</v>
      </c>
      <c r="K26" s="303">
        <v>67603.767387514294</v>
      </c>
      <c r="L26" s="341">
        <v>92375.646514763721</v>
      </c>
      <c r="M26" s="312">
        <f t="shared" si="7"/>
        <v>2.1697362816194645</v>
      </c>
      <c r="N26" s="313">
        <v>418013.66582588805</v>
      </c>
      <c r="O26" s="304">
        <v>43771.711901477684</v>
      </c>
      <c r="P26" s="342">
        <v>60286.297986327292</v>
      </c>
      <c r="Q26" s="314">
        <f t="shared" si="4"/>
        <v>1.4464908544144355</v>
      </c>
      <c r="R26" s="337">
        <v>4</v>
      </c>
    </row>
    <row r="27" spans="1:18" ht="16.5">
      <c r="A27">
        <v>51</v>
      </c>
      <c r="B27" s="10" t="s">
        <v>261</v>
      </c>
      <c r="C27" s="87">
        <v>9334</v>
      </c>
      <c r="D27" s="258">
        <v>40881673.986657552</v>
      </c>
      <c r="E27" s="259">
        <v>40671741.466566496</v>
      </c>
      <c r="F27" s="339">
        <v>40636190</v>
      </c>
      <c r="G27" s="257">
        <f t="shared" si="5"/>
        <v>-35551.466566495597</v>
      </c>
      <c r="H27" s="260">
        <f t="shared" si="6"/>
        <v>-8.7410731098691867E-4</v>
      </c>
      <c r="I27" s="340">
        <f t="shared" si="3"/>
        <v>-3.8088136454355688</v>
      </c>
      <c r="J27" s="311">
        <v>-4112808.4434275771</v>
      </c>
      <c r="K27" s="303">
        <v>-3986811.8517787382</v>
      </c>
      <c r="L27" s="341">
        <v>-3965481.1848943904</v>
      </c>
      <c r="M27" s="312">
        <f t="shared" si="7"/>
        <v>2.2852653615114416</v>
      </c>
      <c r="N27" s="311">
        <v>-4570243.0447092988</v>
      </c>
      <c r="O27" s="303">
        <v>-4486900.496409703</v>
      </c>
      <c r="P27" s="341">
        <v>-4472680.0518201273</v>
      </c>
      <c r="Q27" s="314">
        <f t="shared" si="4"/>
        <v>1.5235102410087586</v>
      </c>
      <c r="R27" s="337">
        <v>4</v>
      </c>
    </row>
    <row r="28" spans="1:18" ht="16.5">
      <c r="A28">
        <v>52</v>
      </c>
      <c r="B28" s="10" t="s">
        <v>42</v>
      </c>
      <c r="C28" s="87">
        <v>2404</v>
      </c>
      <c r="D28" s="258">
        <v>10574353.917699166</v>
      </c>
      <c r="E28" s="259">
        <v>10771293.083987545</v>
      </c>
      <c r="F28" s="339">
        <v>10761890</v>
      </c>
      <c r="G28" s="257">
        <f t="shared" si="5"/>
        <v>-9403.083987545222</v>
      </c>
      <c r="H28" s="260">
        <f t="shared" si="6"/>
        <v>-8.729763375878905E-4</v>
      </c>
      <c r="I28" s="340">
        <f t="shared" si="3"/>
        <v>-3.9114326071319558</v>
      </c>
      <c r="J28" s="311">
        <v>699286.65500140435</v>
      </c>
      <c r="K28" s="303">
        <v>581125.81750542601</v>
      </c>
      <c r="L28" s="341">
        <v>586767.76662889076</v>
      </c>
      <c r="M28" s="312">
        <f t="shared" si="7"/>
        <v>2.3469006337207809</v>
      </c>
      <c r="N28" s="313">
        <v>368478.99197772512</v>
      </c>
      <c r="O28" s="304">
        <v>289658.05909627536</v>
      </c>
      <c r="P28" s="342">
        <v>293419.35851192137</v>
      </c>
      <c r="Q28" s="314">
        <f t="shared" si="4"/>
        <v>1.5646004224816989</v>
      </c>
      <c r="R28" s="337">
        <v>14</v>
      </c>
    </row>
    <row r="29" spans="1:18" ht="16.5">
      <c r="A29">
        <v>61</v>
      </c>
      <c r="B29" s="10" t="s">
        <v>43</v>
      </c>
      <c r="C29" s="87">
        <v>16573</v>
      </c>
      <c r="D29" s="258">
        <v>73155528.391956121</v>
      </c>
      <c r="E29" s="259">
        <v>73187345.359798387</v>
      </c>
      <c r="F29" s="339">
        <v>73504597</v>
      </c>
      <c r="G29" s="257">
        <f t="shared" si="5"/>
        <v>317251.64020161331</v>
      </c>
      <c r="H29" s="260">
        <f t="shared" si="6"/>
        <v>4.334788188339986E-3</v>
      </c>
      <c r="I29" s="340">
        <f t="shared" si="3"/>
        <v>19.142680275243666</v>
      </c>
      <c r="J29" s="311">
        <v>1546169.1417286361</v>
      </c>
      <c r="K29" s="303">
        <v>1527149.3610316855</v>
      </c>
      <c r="L29" s="341">
        <v>1336798.4277311836</v>
      </c>
      <c r="M29" s="312">
        <f t="shared" si="7"/>
        <v>-11.485605098684722</v>
      </c>
      <c r="N29" s="313">
        <v>2133623.5484488965</v>
      </c>
      <c r="O29" s="304">
        <v>2119699.7587091289</v>
      </c>
      <c r="P29" s="342">
        <v>1992799.1365088173</v>
      </c>
      <c r="Q29" s="314">
        <f t="shared" si="4"/>
        <v>-7.657070065788429</v>
      </c>
      <c r="R29" s="337">
        <v>5</v>
      </c>
    </row>
    <row r="30" spans="1:18" ht="16.5">
      <c r="A30">
        <v>69</v>
      </c>
      <c r="B30" s="10" t="s">
        <v>44</v>
      </c>
      <c r="C30" s="87">
        <v>6802</v>
      </c>
      <c r="D30" s="258">
        <v>32941395.694000997</v>
      </c>
      <c r="E30" s="259">
        <v>32690304.2276957</v>
      </c>
      <c r="F30" s="339">
        <v>32661655</v>
      </c>
      <c r="G30" s="257">
        <f t="shared" si="5"/>
        <v>-28649.227695699781</v>
      </c>
      <c r="H30" s="260">
        <f t="shared" si="6"/>
        <v>-8.7638302464703713E-4</v>
      </c>
      <c r="I30" s="340">
        <f t="shared" si="3"/>
        <v>-4.2118829308585388</v>
      </c>
      <c r="J30" s="311">
        <v>-1514006.079808255</v>
      </c>
      <c r="K30" s="303">
        <v>-1363322.0885474668</v>
      </c>
      <c r="L30" s="341">
        <v>-1346132.7263176125</v>
      </c>
      <c r="M30" s="312">
        <f t="shared" si="7"/>
        <v>2.5271041208253946</v>
      </c>
      <c r="N30" s="313">
        <v>-1730207.9637557166</v>
      </c>
      <c r="O30" s="304">
        <v>-1630266.3560732319</v>
      </c>
      <c r="P30" s="342">
        <v>-1618806.7812533176</v>
      </c>
      <c r="Q30" s="314">
        <f t="shared" si="4"/>
        <v>1.6847360805519402</v>
      </c>
      <c r="R30" s="337">
        <v>17</v>
      </c>
    </row>
    <row r="31" spans="1:18" ht="16.5">
      <c r="A31">
        <v>71</v>
      </c>
      <c r="B31" s="10" t="s">
        <v>45</v>
      </c>
      <c r="C31" s="87">
        <v>6613</v>
      </c>
      <c r="D31" s="258">
        <v>29998502.654877216</v>
      </c>
      <c r="E31" s="259">
        <v>30963570.946833599</v>
      </c>
      <c r="F31" s="339">
        <v>29831868</v>
      </c>
      <c r="G31" s="257">
        <f t="shared" si="5"/>
        <v>-1131702.9468335994</v>
      </c>
      <c r="H31" s="260">
        <f t="shared" si="6"/>
        <v>-3.6549497109903913E-2</v>
      </c>
      <c r="I31" s="340">
        <f t="shared" si="3"/>
        <v>-171.13306318366844</v>
      </c>
      <c r="J31" s="311">
        <v>16197.520077027812</v>
      </c>
      <c r="K31" s="303">
        <v>-562824.91019471909</v>
      </c>
      <c r="L31" s="341">
        <v>116196.85905073934</v>
      </c>
      <c r="M31" s="312">
        <f t="shared" si="7"/>
        <v>102.67983808339005</v>
      </c>
      <c r="N31" s="313">
        <v>-637115.25324471691</v>
      </c>
      <c r="O31" s="304">
        <v>-1023457.8866949854</v>
      </c>
      <c r="P31" s="342">
        <v>-570776.7071980047</v>
      </c>
      <c r="Q31" s="314">
        <f t="shared" si="4"/>
        <v>68.453225388927976</v>
      </c>
      <c r="R31" s="337">
        <v>17</v>
      </c>
    </row>
    <row r="32" spans="1:18" ht="16.5">
      <c r="A32">
        <v>72</v>
      </c>
      <c r="B32" s="10" t="s">
        <v>262</v>
      </c>
      <c r="C32" s="87">
        <v>950</v>
      </c>
      <c r="D32" s="258">
        <v>4634963.925847047</v>
      </c>
      <c r="E32" s="259">
        <v>4583312.976714001</v>
      </c>
      <c r="F32" s="339">
        <v>4579327</v>
      </c>
      <c r="G32" s="257">
        <f t="shared" si="5"/>
        <v>-3985.9767140010372</v>
      </c>
      <c r="H32" s="260">
        <f t="shared" si="6"/>
        <v>-8.696715092886318E-4</v>
      </c>
      <c r="I32" s="340">
        <f t="shared" si="3"/>
        <v>-4.1957649621063551</v>
      </c>
      <c r="J32" s="311">
        <v>-51925.98084717201</v>
      </c>
      <c r="K32" s="303">
        <v>-20935.032822800385</v>
      </c>
      <c r="L32" s="341">
        <v>-18543.602143970566</v>
      </c>
      <c r="M32" s="312">
        <f t="shared" si="7"/>
        <v>2.5172954513998103</v>
      </c>
      <c r="N32" s="313">
        <v>-2094.3321891822666</v>
      </c>
      <c r="O32" s="304">
        <v>18559.611118176494</v>
      </c>
      <c r="P32" s="342">
        <v>20153.898237397832</v>
      </c>
      <c r="Q32" s="314">
        <f t="shared" si="4"/>
        <v>1.6781969676014092</v>
      </c>
      <c r="R32" s="337">
        <v>17</v>
      </c>
    </row>
    <row r="33" spans="1:18" ht="16.5">
      <c r="A33">
        <v>74</v>
      </c>
      <c r="B33" s="10" t="s">
        <v>263</v>
      </c>
      <c r="C33" s="87">
        <v>1083</v>
      </c>
      <c r="D33" s="258">
        <v>5378418.4631964918</v>
      </c>
      <c r="E33" s="259">
        <v>5565264.0820690729</v>
      </c>
      <c r="F33" s="339">
        <v>5560372</v>
      </c>
      <c r="G33" s="257">
        <f t="shared" si="5"/>
        <v>-4892.0820690728724</v>
      </c>
      <c r="H33" s="260">
        <f t="shared" si="6"/>
        <v>-8.7903862187507862E-4</v>
      </c>
      <c r="I33" s="340">
        <f t="shared" si="3"/>
        <v>-4.5171579585160408</v>
      </c>
      <c r="J33" s="311">
        <v>234042.88213997387</v>
      </c>
      <c r="K33" s="303">
        <v>121941.45955002852</v>
      </c>
      <c r="L33" s="341">
        <v>124876.83825200844</v>
      </c>
      <c r="M33" s="312">
        <f t="shared" si="7"/>
        <v>2.7104143139242107</v>
      </c>
      <c r="N33" s="313">
        <v>101037.00889135765</v>
      </c>
      <c r="O33" s="304">
        <v>26197.615763389625</v>
      </c>
      <c r="P33" s="342">
        <v>28154.534898044585</v>
      </c>
      <c r="Q33" s="314">
        <f t="shared" si="4"/>
        <v>1.8069428759510247</v>
      </c>
      <c r="R33" s="337">
        <v>16</v>
      </c>
    </row>
    <row r="34" spans="1:18" ht="16.5">
      <c r="A34">
        <v>75</v>
      </c>
      <c r="B34" s="10" t="s">
        <v>264</v>
      </c>
      <c r="C34" s="87">
        <v>19702</v>
      </c>
      <c r="D34" s="258">
        <v>91292700.15491268</v>
      </c>
      <c r="E34" s="259">
        <v>92267180.973293751</v>
      </c>
      <c r="F34" s="339">
        <v>92186156</v>
      </c>
      <c r="G34" s="257">
        <f t="shared" si="5"/>
        <v>-81024.973293751478</v>
      </c>
      <c r="H34" s="260">
        <f t="shared" si="6"/>
        <v>-8.7815594276369766E-4</v>
      </c>
      <c r="I34" s="340">
        <f t="shared" si="3"/>
        <v>-4.1125252915313917</v>
      </c>
      <c r="J34" s="311">
        <v>-478063.67031347757</v>
      </c>
      <c r="K34" s="303">
        <v>-1062693.2260760528</v>
      </c>
      <c r="L34" s="341">
        <v>-1014078.494076492</v>
      </c>
      <c r="M34" s="312">
        <f t="shared" si="7"/>
        <v>2.4675023855223186</v>
      </c>
      <c r="N34" s="313">
        <v>1344675.0795458322</v>
      </c>
      <c r="O34" s="304">
        <v>953880.6831814202</v>
      </c>
      <c r="P34" s="342">
        <v>986290.50451448536</v>
      </c>
      <c r="Q34" s="314">
        <f t="shared" si="4"/>
        <v>1.6450015903494652</v>
      </c>
      <c r="R34" s="337">
        <v>8</v>
      </c>
    </row>
    <row r="35" spans="1:18" ht="16.5">
      <c r="A35">
        <v>77</v>
      </c>
      <c r="B35" s="10" t="s">
        <v>46</v>
      </c>
      <c r="C35" s="87">
        <v>4683</v>
      </c>
      <c r="D35" s="258">
        <v>23421915.529445425</v>
      </c>
      <c r="E35" s="259">
        <v>23388165.944837987</v>
      </c>
      <c r="F35" s="339">
        <v>23367730</v>
      </c>
      <c r="G35" s="257">
        <f t="shared" si="5"/>
        <v>-20435.944837987423</v>
      </c>
      <c r="H35" s="260">
        <f t="shared" si="6"/>
        <v>-8.7377286813281952E-4</v>
      </c>
      <c r="I35" s="340">
        <f t="shared" si="3"/>
        <v>-4.3638575353379077</v>
      </c>
      <c r="J35" s="311">
        <v>30098.38071286754</v>
      </c>
      <c r="K35" s="303">
        <v>50377.121388521999</v>
      </c>
      <c r="L35" s="341">
        <v>62638.926461373107</v>
      </c>
      <c r="M35" s="312">
        <f t="shared" si="7"/>
        <v>2.6183653796393567</v>
      </c>
      <c r="N35" s="313">
        <v>22914.591225701341</v>
      </c>
      <c r="O35" s="304">
        <v>35921.513207688673</v>
      </c>
      <c r="P35" s="342">
        <v>44096.0499229294</v>
      </c>
      <c r="Q35" s="314">
        <f t="shared" si="4"/>
        <v>1.7455769197609923</v>
      </c>
      <c r="R35" s="337">
        <v>13</v>
      </c>
    </row>
    <row r="36" spans="1:18" ht="16.5">
      <c r="A36">
        <v>78</v>
      </c>
      <c r="B36" s="10" t="s">
        <v>265</v>
      </c>
      <c r="C36" s="87">
        <v>7979</v>
      </c>
      <c r="D36" s="258">
        <v>38061668.409503132</v>
      </c>
      <c r="E36" s="259">
        <v>37565857.525574312</v>
      </c>
      <c r="F36" s="339">
        <v>37533113</v>
      </c>
      <c r="G36" s="257">
        <f t="shared" si="5"/>
        <v>-32744.525574311614</v>
      </c>
      <c r="H36" s="260">
        <f t="shared" si="6"/>
        <v>-8.7165654482982584E-4</v>
      </c>
      <c r="I36" s="340">
        <f t="shared" si="3"/>
        <v>-4.1038382722536175</v>
      </c>
      <c r="J36" s="311">
        <v>-1860289.7639129411</v>
      </c>
      <c r="K36" s="303">
        <v>-1562781.4202272503</v>
      </c>
      <c r="L36" s="341">
        <v>-1543134.5041248978</v>
      </c>
      <c r="M36" s="312">
        <f t="shared" si="7"/>
        <v>2.4623281241198836</v>
      </c>
      <c r="N36" s="313">
        <v>-558577.61072941707</v>
      </c>
      <c r="O36" s="304">
        <v>-360624.14647244877</v>
      </c>
      <c r="P36" s="342">
        <v>-347526.20240419992</v>
      </c>
      <c r="Q36" s="314">
        <f t="shared" si="4"/>
        <v>1.6415520827483205</v>
      </c>
      <c r="R36" s="337">
        <v>1</v>
      </c>
    </row>
    <row r="37" spans="1:18" ht="16.5">
      <c r="A37">
        <v>79</v>
      </c>
      <c r="B37" s="10" t="s">
        <v>47</v>
      </c>
      <c r="C37" s="87">
        <v>6785</v>
      </c>
      <c r="D37" s="258">
        <v>33223411.151279893</v>
      </c>
      <c r="E37" s="259">
        <v>33109336.704340436</v>
      </c>
      <c r="F37" s="339">
        <v>33080417</v>
      </c>
      <c r="G37" s="257">
        <f t="shared" si="5"/>
        <v>-28919.704340435565</v>
      </c>
      <c r="H37" s="260">
        <f t="shared" si="6"/>
        <v>-8.7346069776880688E-4</v>
      </c>
      <c r="I37" s="340">
        <f t="shared" si="3"/>
        <v>-4.2622998290988301</v>
      </c>
      <c r="J37" s="311">
        <v>-955835.02731453779</v>
      </c>
      <c r="K37" s="303">
        <v>-887363.86895321321</v>
      </c>
      <c r="L37" s="341">
        <v>-870011.97962409223</v>
      </c>
      <c r="M37" s="312">
        <f t="shared" si="7"/>
        <v>2.5573897316316851</v>
      </c>
      <c r="N37" s="313">
        <v>-890222.46590594621</v>
      </c>
      <c r="O37" s="304">
        <v>-845043.09667205124</v>
      </c>
      <c r="P37" s="342">
        <v>-833475.17045262607</v>
      </c>
      <c r="Q37" s="314">
        <f t="shared" si="4"/>
        <v>1.7049264877561039</v>
      </c>
      <c r="R37" s="337">
        <v>4</v>
      </c>
    </row>
    <row r="38" spans="1:18" ht="16.5">
      <c r="A38">
        <v>81</v>
      </c>
      <c r="B38" s="10" t="s">
        <v>266</v>
      </c>
      <c r="C38" s="87">
        <v>2621</v>
      </c>
      <c r="D38" s="258">
        <v>13748766.056122705</v>
      </c>
      <c r="E38" s="259">
        <v>13767688.363923891</v>
      </c>
      <c r="F38" s="339">
        <v>13755684</v>
      </c>
      <c r="G38" s="257">
        <f t="shared" si="5"/>
        <v>-12004.363923890516</v>
      </c>
      <c r="H38" s="260">
        <f t="shared" si="6"/>
        <v>-8.7192298420598377E-4</v>
      </c>
      <c r="I38" s="340">
        <f t="shared" si="3"/>
        <v>-4.5800701731745574</v>
      </c>
      <c r="J38" s="311">
        <v>294256.02789829951</v>
      </c>
      <c r="K38" s="303">
        <v>282913.28108364216</v>
      </c>
      <c r="L38" s="341">
        <v>290115.99736029241</v>
      </c>
      <c r="M38" s="312">
        <f t="shared" si="7"/>
        <v>2.7480794645746887</v>
      </c>
      <c r="N38" s="313">
        <v>415602.10805156146</v>
      </c>
      <c r="O38" s="304">
        <v>407852.3106152619</v>
      </c>
      <c r="P38" s="342">
        <v>412654.12146636535</v>
      </c>
      <c r="Q38" s="314">
        <f t="shared" si="4"/>
        <v>1.8320529763843767</v>
      </c>
      <c r="R38" s="337">
        <v>7</v>
      </c>
    </row>
    <row r="39" spans="1:18" ht="16.5">
      <c r="A39">
        <v>82</v>
      </c>
      <c r="B39" s="10" t="s">
        <v>48</v>
      </c>
      <c r="C39" s="87">
        <v>9405</v>
      </c>
      <c r="D39" s="258">
        <v>32556224.451767314</v>
      </c>
      <c r="E39" s="259">
        <v>31429831.150283571</v>
      </c>
      <c r="F39" s="339">
        <v>31402359</v>
      </c>
      <c r="G39" s="257">
        <f t="shared" si="5"/>
        <v>-27472.150283571333</v>
      </c>
      <c r="H39" s="260">
        <f t="shared" si="6"/>
        <v>-8.7407883778349441E-4</v>
      </c>
      <c r="I39" s="340">
        <f t="shared" si="3"/>
        <v>-2.9210154474823322</v>
      </c>
      <c r="J39" s="311">
        <v>-343848.49388263217</v>
      </c>
      <c r="K39" s="303">
        <v>331989.64259877818</v>
      </c>
      <c r="L39" s="341">
        <v>348473.04083571001</v>
      </c>
      <c r="M39" s="312">
        <f t="shared" si="7"/>
        <v>1.7526207588444258</v>
      </c>
      <c r="N39" s="313">
        <v>-363514.71816452115</v>
      </c>
      <c r="O39" s="304">
        <v>87005.951180288175</v>
      </c>
      <c r="P39" s="342">
        <v>97994.88333825834</v>
      </c>
      <c r="Q39" s="314">
        <f t="shared" si="4"/>
        <v>1.1684138392312775</v>
      </c>
      <c r="R39" s="337">
        <v>5</v>
      </c>
    </row>
    <row r="40" spans="1:18" ht="16.5">
      <c r="A40">
        <v>86</v>
      </c>
      <c r="B40" s="10" t="s">
        <v>49</v>
      </c>
      <c r="C40" s="87">
        <v>8143</v>
      </c>
      <c r="D40" s="258">
        <v>29073717.432250563</v>
      </c>
      <c r="E40" s="259">
        <v>30019008.269818343</v>
      </c>
      <c r="F40" s="339">
        <v>29370730</v>
      </c>
      <c r="G40" s="257">
        <f t="shared" si="5"/>
        <v>-648278.26981834322</v>
      </c>
      <c r="H40" s="260">
        <f t="shared" si="6"/>
        <v>-2.1595592498974525E-2</v>
      </c>
      <c r="I40" s="340">
        <f t="shared" si="3"/>
        <v>-79.611724157969206</v>
      </c>
      <c r="J40" s="311">
        <v>424456.15068637562</v>
      </c>
      <c r="K40" s="303">
        <v>-142704.51861403964</v>
      </c>
      <c r="L40" s="341">
        <v>246262.38394632383</v>
      </c>
      <c r="M40" s="312">
        <f t="shared" si="7"/>
        <v>47.767027208690095</v>
      </c>
      <c r="N40" s="313">
        <v>73612.803466450918</v>
      </c>
      <c r="O40" s="304">
        <v>-304738.73642714124</v>
      </c>
      <c r="P40" s="342">
        <v>-45427.468053555327</v>
      </c>
      <c r="Q40" s="314">
        <f t="shared" si="4"/>
        <v>31.84468480579466</v>
      </c>
      <c r="R40" s="337">
        <v>5</v>
      </c>
    </row>
    <row r="41" spans="1:18" ht="16.5">
      <c r="A41">
        <v>90</v>
      </c>
      <c r="B41" s="10" t="s">
        <v>50</v>
      </c>
      <c r="C41" s="87">
        <v>3136</v>
      </c>
      <c r="D41" s="258">
        <v>18471379.153836984</v>
      </c>
      <c r="E41" s="259">
        <v>18540258.750296805</v>
      </c>
      <c r="F41" s="339">
        <v>18524108</v>
      </c>
      <c r="G41" s="257">
        <f t="shared" si="5"/>
        <v>-16150.750296805054</v>
      </c>
      <c r="H41" s="260">
        <f t="shared" si="6"/>
        <v>-8.7111784761615058E-4</v>
      </c>
      <c r="I41" s="340">
        <f t="shared" si="3"/>
        <v>-5.1501117017873259</v>
      </c>
      <c r="J41" s="311">
        <v>125733.8554724703</v>
      </c>
      <c r="K41" s="303">
        <v>84423.867727200603</v>
      </c>
      <c r="L41" s="341">
        <v>94114.218245721509</v>
      </c>
      <c r="M41" s="312">
        <f t="shared" si="7"/>
        <v>3.090035241875289</v>
      </c>
      <c r="N41" s="313">
        <v>-653862.3517834699</v>
      </c>
      <c r="O41" s="304">
        <v>-681716.3336922609</v>
      </c>
      <c r="P41" s="342">
        <v>-675256.10001324408</v>
      </c>
      <c r="Q41" s="314">
        <f t="shared" si="4"/>
        <v>2.0600234945844451</v>
      </c>
      <c r="R41" s="337">
        <v>12</v>
      </c>
    </row>
    <row r="42" spans="1:18" ht="16.5">
      <c r="A42">
        <v>91</v>
      </c>
      <c r="B42" s="10" t="s">
        <v>267</v>
      </c>
      <c r="C42" s="87">
        <v>658457</v>
      </c>
      <c r="D42" s="258">
        <v>2473030439.3196907</v>
      </c>
      <c r="E42" s="259">
        <v>2460597214.6330357</v>
      </c>
      <c r="F42" s="339">
        <v>2454035742</v>
      </c>
      <c r="G42" s="257">
        <f t="shared" si="5"/>
        <v>-6561472.6330356598</v>
      </c>
      <c r="H42" s="260">
        <f t="shared" si="6"/>
        <v>-2.6666179226794797E-3</v>
      </c>
      <c r="I42" s="340">
        <f t="shared" si="3"/>
        <v>-9.964921981292111</v>
      </c>
      <c r="J42" s="311">
        <v>-18377841.017744798</v>
      </c>
      <c r="K42" s="303">
        <v>-10917864.07249089</v>
      </c>
      <c r="L42" s="341">
        <v>-6980980.3654889707</v>
      </c>
      <c r="M42" s="312">
        <f t="shared" si="7"/>
        <v>5.9789533819245886</v>
      </c>
      <c r="N42" s="313">
        <v>-84284775.365142062</v>
      </c>
      <c r="O42" s="304">
        <v>-79312201.877064124</v>
      </c>
      <c r="P42" s="342">
        <v>-76687612.739061773</v>
      </c>
      <c r="Q42" s="314">
        <f t="shared" si="4"/>
        <v>3.9859689212846865</v>
      </c>
      <c r="R42" s="337">
        <v>1</v>
      </c>
    </row>
    <row r="43" spans="1:18" ht="16.5">
      <c r="A43">
        <v>92</v>
      </c>
      <c r="B43" s="10" t="s">
        <v>268</v>
      </c>
      <c r="C43" s="87">
        <v>239206</v>
      </c>
      <c r="D43" s="258">
        <v>763855474.78336561</v>
      </c>
      <c r="E43" s="259">
        <v>772623518.07798827</v>
      </c>
      <c r="F43" s="339">
        <v>771951938</v>
      </c>
      <c r="G43" s="257">
        <f t="shared" si="5"/>
        <v>-671580.07798826694</v>
      </c>
      <c r="H43" s="260">
        <f t="shared" si="6"/>
        <v>-8.6922034118106916E-4</v>
      </c>
      <c r="I43" s="340">
        <f t="shared" si="3"/>
        <v>-2.807538598481087</v>
      </c>
      <c r="J43" s="311">
        <v>-22836374.691326935</v>
      </c>
      <c r="K43" s="303">
        <v>-28097555.080177408</v>
      </c>
      <c r="L43" s="341">
        <v>-27694606.953011636</v>
      </c>
      <c r="M43" s="312">
        <f t="shared" si="7"/>
        <v>1.6845234950869628</v>
      </c>
      <c r="N43" s="313">
        <v>138698.57291792423</v>
      </c>
      <c r="O43" s="304">
        <v>-3362492.7203781386</v>
      </c>
      <c r="P43" s="342">
        <v>-3093860.6356005617</v>
      </c>
      <c r="Q43" s="314">
        <f t="shared" si="4"/>
        <v>1.123015663392962</v>
      </c>
      <c r="R43" s="337">
        <v>1</v>
      </c>
    </row>
    <row r="44" spans="1:18" ht="16.5">
      <c r="A44">
        <v>97</v>
      </c>
      <c r="B44" s="10" t="s">
        <v>51</v>
      </c>
      <c r="C44" s="87">
        <v>2131</v>
      </c>
      <c r="D44" s="258">
        <v>10110301.645743335</v>
      </c>
      <c r="E44" s="259">
        <v>10947373.413811971</v>
      </c>
      <c r="F44" s="339">
        <v>10937822</v>
      </c>
      <c r="G44" s="257">
        <f t="shared" si="5"/>
        <v>-9551.4138119705021</v>
      </c>
      <c r="H44" s="260">
        <f t="shared" si="6"/>
        <v>-8.7248451760307832E-4</v>
      </c>
      <c r="I44" s="340">
        <f t="shared" si="3"/>
        <v>-4.4821275513704846</v>
      </c>
      <c r="J44" s="311">
        <v>179302.23141044893</v>
      </c>
      <c r="K44" s="303">
        <v>-322932.87027874705</v>
      </c>
      <c r="L44" s="341">
        <v>-317202.09788532177</v>
      </c>
      <c r="M44" s="312">
        <f t="shared" si="7"/>
        <v>2.6892409166707116</v>
      </c>
      <c r="N44" s="313">
        <v>602458.74507713842</v>
      </c>
      <c r="O44" s="304">
        <v>267494.7093766068</v>
      </c>
      <c r="P44" s="342">
        <v>271315.2243055604</v>
      </c>
      <c r="Q44" s="314">
        <f t="shared" si="4"/>
        <v>1.7928272777820768</v>
      </c>
      <c r="R44" s="337">
        <v>10</v>
      </c>
    </row>
    <row r="45" spans="1:18" ht="16.5">
      <c r="A45">
        <v>98</v>
      </c>
      <c r="B45" s="10" t="s">
        <v>52</v>
      </c>
      <c r="C45" s="87">
        <v>23090</v>
      </c>
      <c r="D45" s="258">
        <v>84226501.96672143</v>
      </c>
      <c r="E45" s="259">
        <v>83044593.588703632</v>
      </c>
      <c r="F45" s="339">
        <v>82971748</v>
      </c>
      <c r="G45" s="257">
        <f t="shared" si="5"/>
        <v>-72845.588703632355</v>
      </c>
      <c r="H45" s="260">
        <f t="shared" si="6"/>
        <v>-8.7718640739475396E-4</v>
      </c>
      <c r="I45" s="340">
        <f t="shared" si="3"/>
        <v>-3.1548544263158229</v>
      </c>
      <c r="J45" s="311">
        <v>3582516.325393742</v>
      </c>
      <c r="K45" s="303">
        <v>4291718.914459642</v>
      </c>
      <c r="L45" s="341">
        <v>4335426.4234630624</v>
      </c>
      <c r="M45" s="312">
        <f t="shared" si="7"/>
        <v>1.8929194024868063</v>
      </c>
      <c r="N45" s="311">
        <v>2528114.0829214337</v>
      </c>
      <c r="O45" s="303">
        <v>2999898.7102496079</v>
      </c>
      <c r="P45" s="341">
        <v>3029037.0495852563</v>
      </c>
      <c r="Q45" s="314">
        <f t="shared" si="4"/>
        <v>1.2619462683260434</v>
      </c>
      <c r="R45" s="337">
        <v>7</v>
      </c>
    </row>
    <row r="46" spans="1:18" ht="16.5">
      <c r="A46">
        <v>102</v>
      </c>
      <c r="B46" s="10" t="s">
        <v>269</v>
      </c>
      <c r="C46" s="87">
        <v>9870</v>
      </c>
      <c r="D46" s="258">
        <v>39996584.14203544</v>
      </c>
      <c r="E46" s="259">
        <v>39925562.880822428</v>
      </c>
      <c r="F46" s="339">
        <v>39890533</v>
      </c>
      <c r="G46" s="257">
        <f t="shared" si="5"/>
        <v>-35029.880822427571</v>
      </c>
      <c r="H46" s="260">
        <f t="shared" si="6"/>
        <v>-8.7737976110672654E-4</v>
      </c>
      <c r="I46" s="340">
        <f t="shared" si="3"/>
        <v>-3.5491267297292373</v>
      </c>
      <c r="J46" s="311">
        <v>984515.62336790236</v>
      </c>
      <c r="K46" s="303">
        <v>1027152.5103559718</v>
      </c>
      <c r="L46" s="341">
        <v>1048170.5654000834</v>
      </c>
      <c r="M46" s="312">
        <f t="shared" si="7"/>
        <v>2.1294888595857833</v>
      </c>
      <c r="N46" s="313">
        <v>618463.79893695342</v>
      </c>
      <c r="O46" s="304">
        <v>646462.01960280049</v>
      </c>
      <c r="P46" s="342">
        <v>660474.0562988912</v>
      </c>
      <c r="Q46" s="314">
        <f t="shared" si="4"/>
        <v>1.4196592397255028</v>
      </c>
      <c r="R46" s="337">
        <v>4</v>
      </c>
    </row>
    <row r="47" spans="1:18" ht="16.5">
      <c r="A47">
        <v>103</v>
      </c>
      <c r="B47" s="10" t="s">
        <v>53</v>
      </c>
      <c r="C47" s="87">
        <v>2166</v>
      </c>
      <c r="D47" s="258">
        <v>8529743.424864972</v>
      </c>
      <c r="E47" s="259">
        <v>8630537.8582974635</v>
      </c>
      <c r="F47" s="339">
        <v>8599990</v>
      </c>
      <c r="G47" s="257">
        <f t="shared" si="5"/>
        <v>-30547.858297463506</v>
      </c>
      <c r="H47" s="260">
        <f t="shared" si="6"/>
        <v>-3.5395080583644702E-3</v>
      </c>
      <c r="I47" s="340">
        <f t="shared" si="3"/>
        <v>-14.103351014526089</v>
      </c>
      <c r="J47" s="311">
        <v>247307.95941079801</v>
      </c>
      <c r="K47" s="303">
        <v>186834.84534403766</v>
      </c>
      <c r="L47" s="341">
        <v>205163.71927565767</v>
      </c>
      <c r="M47" s="312">
        <f t="shared" si="7"/>
        <v>8.4620839942843986</v>
      </c>
      <c r="N47" s="313">
        <v>151797.31374396881</v>
      </c>
      <c r="O47" s="304">
        <v>111419.24829677981</v>
      </c>
      <c r="P47" s="342">
        <v>123638.49758452934</v>
      </c>
      <c r="Q47" s="314">
        <f t="shared" si="4"/>
        <v>5.641389329524249</v>
      </c>
      <c r="R47" s="337">
        <v>5</v>
      </c>
    </row>
    <row r="48" spans="1:18" ht="16.5">
      <c r="A48">
        <v>105</v>
      </c>
      <c r="B48" s="10" t="s">
        <v>54</v>
      </c>
      <c r="C48" s="87">
        <v>2139</v>
      </c>
      <c r="D48" s="258">
        <v>13611609.532553049</v>
      </c>
      <c r="E48" s="259">
        <v>13670138.128666019</v>
      </c>
      <c r="F48" s="339">
        <v>13658190</v>
      </c>
      <c r="G48" s="257">
        <f t="shared" si="5"/>
        <v>-11948.128666019067</v>
      </c>
      <c r="H48" s="260">
        <f t="shared" si="6"/>
        <v>-8.7403130484571101E-4</v>
      </c>
      <c r="I48" s="340">
        <f t="shared" si="3"/>
        <v>-5.5858479037022288</v>
      </c>
      <c r="J48" s="311">
        <v>366536.63991499488</v>
      </c>
      <c r="K48" s="303">
        <v>331436.58120990195</v>
      </c>
      <c r="L48" s="341">
        <v>338605.69872906734</v>
      </c>
      <c r="M48" s="312">
        <f t="shared" si="7"/>
        <v>3.3516210935789572</v>
      </c>
      <c r="N48" s="313">
        <v>372358.27057843527</v>
      </c>
      <c r="O48" s="304">
        <v>348656.10059340927</v>
      </c>
      <c r="P48" s="342">
        <v>353435.51227285573</v>
      </c>
      <c r="Q48" s="314">
        <f t="shared" si="4"/>
        <v>2.2344140623873141</v>
      </c>
      <c r="R48" s="337">
        <v>18</v>
      </c>
    </row>
    <row r="49" spans="1:18" ht="16.5">
      <c r="A49">
        <v>106</v>
      </c>
      <c r="B49" s="10" t="s">
        <v>270</v>
      </c>
      <c r="C49" s="87">
        <v>46880</v>
      </c>
      <c r="D49" s="258">
        <v>182238669.20132461</v>
      </c>
      <c r="E49" s="259">
        <v>178700951.54525408</v>
      </c>
      <c r="F49" s="339">
        <v>178545098</v>
      </c>
      <c r="G49" s="257">
        <f t="shared" si="5"/>
        <v>-155853.54525408149</v>
      </c>
      <c r="H49" s="260">
        <f t="shared" si="6"/>
        <v>-8.721472600251559E-4</v>
      </c>
      <c r="I49" s="340">
        <f t="shared" si="3"/>
        <v>-3.324521016511977</v>
      </c>
      <c r="J49" s="311">
        <v>-466606.46200008155</v>
      </c>
      <c r="K49" s="303">
        <v>1655976.351664569</v>
      </c>
      <c r="L49" s="341">
        <v>1749488.2548557413</v>
      </c>
      <c r="M49" s="312">
        <f t="shared" si="7"/>
        <v>1.9947078325762007</v>
      </c>
      <c r="N49" s="313">
        <v>2202767.691561881</v>
      </c>
      <c r="O49" s="304">
        <v>3618667.1510202968</v>
      </c>
      <c r="P49" s="342">
        <v>3681008.4198144875</v>
      </c>
      <c r="Q49" s="314">
        <f t="shared" si="4"/>
        <v>1.3298052217190828</v>
      </c>
      <c r="R49" s="337">
        <v>1</v>
      </c>
    </row>
    <row r="50" spans="1:18" ht="16.5">
      <c r="A50">
        <v>108</v>
      </c>
      <c r="B50" s="10" t="s">
        <v>271</v>
      </c>
      <c r="C50" s="87">
        <v>10337</v>
      </c>
      <c r="D50" s="258">
        <v>38253867.697046399</v>
      </c>
      <c r="E50" s="259">
        <v>38558357.281140313</v>
      </c>
      <c r="F50" s="339">
        <v>38524708</v>
      </c>
      <c r="G50" s="257">
        <f t="shared" si="5"/>
        <v>-33649.281140312552</v>
      </c>
      <c r="H50" s="260">
        <f t="shared" si="6"/>
        <v>-8.7268451025975403E-4</v>
      </c>
      <c r="I50" s="340">
        <f t="shared" si="3"/>
        <v>-3.2552269653006243</v>
      </c>
      <c r="J50" s="311">
        <v>794831.40611597209</v>
      </c>
      <c r="K50" s="303">
        <v>612146.44128381182</v>
      </c>
      <c r="L50" s="341">
        <v>632336.26354080834</v>
      </c>
      <c r="M50" s="312">
        <f t="shared" si="7"/>
        <v>1.9531607097800647</v>
      </c>
      <c r="N50" s="313">
        <v>199402.46865127463</v>
      </c>
      <c r="O50" s="304">
        <v>77457.254136624106</v>
      </c>
      <c r="P50" s="342">
        <v>90917.135641304398</v>
      </c>
      <c r="Q50" s="314">
        <f t="shared" si="4"/>
        <v>1.3021071398549184</v>
      </c>
      <c r="R50" s="337">
        <v>6</v>
      </c>
    </row>
    <row r="51" spans="1:18" ht="16.5">
      <c r="A51">
        <v>109</v>
      </c>
      <c r="B51" s="10" t="s">
        <v>272</v>
      </c>
      <c r="C51" s="87">
        <v>67971</v>
      </c>
      <c r="D51" s="258">
        <v>268797302.56758165</v>
      </c>
      <c r="E51" s="259">
        <v>271335809.55639809</v>
      </c>
      <c r="F51" s="339">
        <v>271099040</v>
      </c>
      <c r="G51" s="257">
        <f t="shared" si="5"/>
        <v>-236769.5563980937</v>
      </c>
      <c r="H51" s="260">
        <f t="shared" si="6"/>
        <v>-8.7260710919500033E-4</v>
      </c>
      <c r="I51" s="340">
        <f t="shared" si="3"/>
        <v>-3.4833908048740447</v>
      </c>
      <c r="J51" s="311">
        <v>324704.96673267352</v>
      </c>
      <c r="K51" s="303">
        <v>-1198385.5703098951</v>
      </c>
      <c r="L51" s="341">
        <v>-1056323.821490908</v>
      </c>
      <c r="M51" s="312">
        <f t="shared" si="7"/>
        <v>2.0900347033144584</v>
      </c>
      <c r="N51" s="313">
        <v>3172210.2878402574</v>
      </c>
      <c r="O51" s="304">
        <v>2156575.2968383473</v>
      </c>
      <c r="P51" s="342">
        <v>2251283.1293844273</v>
      </c>
      <c r="Q51" s="314">
        <f t="shared" si="4"/>
        <v>1.3933564688776094</v>
      </c>
      <c r="R51" s="337">
        <v>5</v>
      </c>
    </row>
    <row r="52" spans="1:18" ht="16.5">
      <c r="A52">
        <v>111</v>
      </c>
      <c r="B52" s="10" t="s">
        <v>55</v>
      </c>
      <c r="C52" s="87">
        <v>18344</v>
      </c>
      <c r="D52" s="258">
        <v>81168368.567043215</v>
      </c>
      <c r="E52" s="259">
        <v>82268765.041180104</v>
      </c>
      <c r="F52" s="339">
        <v>82196645</v>
      </c>
      <c r="G52" s="257">
        <f t="shared" si="5"/>
        <v>-72120.041180104017</v>
      </c>
      <c r="H52" s="260">
        <f t="shared" si="6"/>
        <v>-8.7663940432318292E-4</v>
      </c>
      <c r="I52" s="340">
        <f t="shared" si="3"/>
        <v>-3.9315329906293077</v>
      </c>
      <c r="J52" s="311">
        <v>4771516.2116033938</v>
      </c>
      <c r="K52" s="303">
        <v>4111330.6065600072</v>
      </c>
      <c r="L52" s="341">
        <v>4154602.9293716196</v>
      </c>
      <c r="M52" s="312">
        <f t="shared" si="7"/>
        <v>2.3589360451162449</v>
      </c>
      <c r="N52" s="313">
        <v>4883801.164530063</v>
      </c>
      <c r="O52" s="304">
        <v>4442753.674068924</v>
      </c>
      <c r="P52" s="342">
        <v>4471601.8892766926</v>
      </c>
      <c r="Q52" s="314">
        <f t="shared" si="4"/>
        <v>1.5726240300789689</v>
      </c>
      <c r="R52" s="337">
        <v>7</v>
      </c>
    </row>
    <row r="53" spans="1:18" ht="16.5">
      <c r="A53">
        <v>139</v>
      </c>
      <c r="B53" s="10" t="s">
        <v>273</v>
      </c>
      <c r="C53" s="87">
        <v>9912</v>
      </c>
      <c r="D53" s="258">
        <v>37583774.740790196</v>
      </c>
      <c r="E53" s="259">
        <v>37750210.79645595</v>
      </c>
      <c r="F53" s="339">
        <v>37758595</v>
      </c>
      <c r="G53" s="257">
        <f t="shared" si="5"/>
        <v>8384.2035440504551</v>
      </c>
      <c r="H53" s="260">
        <f t="shared" si="6"/>
        <v>2.220968669355769E-4</v>
      </c>
      <c r="I53" s="340">
        <f t="shared" si="3"/>
        <v>0.8458639572286577</v>
      </c>
      <c r="J53" s="311">
        <v>-429732.43547558074</v>
      </c>
      <c r="K53" s="303">
        <v>-529604.09918951569</v>
      </c>
      <c r="L53" s="341">
        <v>-534634.40564460063</v>
      </c>
      <c r="M53" s="312">
        <f t="shared" si="7"/>
        <v>-0.50749661572689042</v>
      </c>
      <c r="N53" s="313">
        <v>-885813.02231922478</v>
      </c>
      <c r="O53" s="304">
        <v>-952216.90039325587</v>
      </c>
      <c r="P53" s="342">
        <v>-955570.43802996131</v>
      </c>
      <c r="Q53" s="314">
        <f t="shared" si="4"/>
        <v>-0.33833107714945937</v>
      </c>
      <c r="R53" s="337">
        <v>17</v>
      </c>
    </row>
    <row r="54" spans="1:18" ht="16.5">
      <c r="A54">
        <v>140</v>
      </c>
      <c r="B54" s="10" t="s">
        <v>274</v>
      </c>
      <c r="C54" s="87">
        <v>20958</v>
      </c>
      <c r="D54" s="258">
        <v>87712714.941644505</v>
      </c>
      <c r="E54" s="259">
        <v>86543542.823350564</v>
      </c>
      <c r="F54" s="339">
        <v>86467871</v>
      </c>
      <c r="G54" s="257">
        <f t="shared" si="5"/>
        <v>-75671.823350563645</v>
      </c>
      <c r="H54" s="260">
        <f t="shared" si="6"/>
        <v>-8.743786177672682E-4</v>
      </c>
      <c r="I54" s="340">
        <f t="shared" si="3"/>
        <v>-3.6106414424355209</v>
      </c>
      <c r="J54" s="311">
        <v>5523398.6296020951</v>
      </c>
      <c r="K54" s="303">
        <v>6224959.3325158255</v>
      </c>
      <c r="L54" s="341">
        <v>6270362.2196530169</v>
      </c>
      <c r="M54" s="312">
        <f t="shared" si="7"/>
        <v>2.1663749946173954</v>
      </c>
      <c r="N54" s="313">
        <v>3251006.5970276291</v>
      </c>
      <c r="O54" s="304">
        <v>3717698.9362445236</v>
      </c>
      <c r="P54" s="342">
        <v>3747967.5276693455</v>
      </c>
      <c r="Q54" s="314">
        <f t="shared" si="4"/>
        <v>1.4442499964129152</v>
      </c>
      <c r="R54" s="337">
        <v>11</v>
      </c>
    </row>
    <row r="55" spans="1:18" ht="16.5">
      <c r="A55">
        <v>142</v>
      </c>
      <c r="B55" s="10" t="s">
        <v>275</v>
      </c>
      <c r="C55" s="87">
        <v>6559</v>
      </c>
      <c r="D55" s="258">
        <v>29289657.003958955</v>
      </c>
      <c r="E55" s="259">
        <v>28650387.522730637</v>
      </c>
      <c r="F55" s="339">
        <v>28625338</v>
      </c>
      <c r="G55" s="257">
        <f t="shared" si="5"/>
        <v>-25049.522730637342</v>
      </c>
      <c r="H55" s="260">
        <f t="shared" si="6"/>
        <v>-8.7431706502271768E-4</v>
      </c>
      <c r="I55" s="340">
        <f t="shared" si="3"/>
        <v>-3.8191069874428023</v>
      </c>
      <c r="J55" s="311">
        <v>-470179.65418347431</v>
      </c>
      <c r="K55" s="303">
        <v>-86596.325093597945</v>
      </c>
      <c r="L55" s="341">
        <v>-71566.627596771534</v>
      </c>
      <c r="M55" s="312">
        <f t="shared" si="7"/>
        <v>2.2914617314874848</v>
      </c>
      <c r="N55" s="313">
        <v>-124468.92423307331</v>
      </c>
      <c r="O55" s="304">
        <v>130870.92002482142</v>
      </c>
      <c r="P55" s="342">
        <v>140890.71835605166</v>
      </c>
      <c r="Q55" s="314">
        <f t="shared" si="4"/>
        <v>1.5276411543269155</v>
      </c>
      <c r="R55" s="337">
        <v>7</v>
      </c>
    </row>
    <row r="56" spans="1:18" ht="16.5">
      <c r="A56">
        <v>143</v>
      </c>
      <c r="B56" s="10" t="s">
        <v>276</v>
      </c>
      <c r="C56" s="87">
        <v>6877</v>
      </c>
      <c r="D56" s="258">
        <v>29390174.969894808</v>
      </c>
      <c r="E56" s="259">
        <v>30064469.476013348</v>
      </c>
      <c r="F56" s="339">
        <v>30038264</v>
      </c>
      <c r="G56" s="257">
        <f t="shared" si="5"/>
        <v>-26205.476013347507</v>
      </c>
      <c r="H56" s="260">
        <f t="shared" si="6"/>
        <v>-8.7164272212603979E-4</v>
      </c>
      <c r="I56" s="340">
        <f t="shared" si="3"/>
        <v>-3.8105970646135678</v>
      </c>
      <c r="J56" s="311">
        <v>212147.98602903739</v>
      </c>
      <c r="K56" s="303">
        <v>-192426.9589510255</v>
      </c>
      <c r="L56" s="341">
        <v>-176703.40341126439</v>
      </c>
      <c r="M56" s="312">
        <f t="shared" si="7"/>
        <v>2.2863974901499371</v>
      </c>
      <c r="N56" s="313">
        <v>511004.9922880067</v>
      </c>
      <c r="O56" s="304">
        <v>241257.28703501975</v>
      </c>
      <c r="P56" s="342">
        <v>251739.65739487222</v>
      </c>
      <c r="Q56" s="314">
        <f t="shared" si="4"/>
        <v>1.5242649934349968</v>
      </c>
      <c r="R56" s="337">
        <v>6</v>
      </c>
    </row>
    <row r="57" spans="1:18" ht="16.5">
      <c r="A57">
        <v>145</v>
      </c>
      <c r="B57" s="10" t="s">
        <v>277</v>
      </c>
      <c r="C57" s="87">
        <v>12366</v>
      </c>
      <c r="D57" s="258">
        <v>45154413.632529736</v>
      </c>
      <c r="E57" s="259">
        <v>45254610.676094681</v>
      </c>
      <c r="F57" s="339">
        <v>45140340</v>
      </c>
      <c r="G57" s="257">
        <f t="shared" si="5"/>
        <v>-114270.67609468102</v>
      </c>
      <c r="H57" s="260">
        <f t="shared" si="6"/>
        <v>-2.5250615216328319E-3</v>
      </c>
      <c r="I57" s="340">
        <f t="shared" si="3"/>
        <v>-9.2407145475239378</v>
      </c>
      <c r="J57" s="311">
        <v>1584963.4312574198</v>
      </c>
      <c r="K57" s="303">
        <v>1524834.7389374669</v>
      </c>
      <c r="L57" s="341">
        <v>1593397.3832346916</v>
      </c>
      <c r="M57" s="312">
        <f t="shared" si="7"/>
        <v>5.5444480266233791</v>
      </c>
      <c r="N57" s="313">
        <v>22192.390149493018</v>
      </c>
      <c r="O57" s="304">
        <v>-17708.472100105872</v>
      </c>
      <c r="P57" s="342">
        <v>27999.957431392664</v>
      </c>
      <c r="Q57" s="314">
        <f t="shared" si="4"/>
        <v>3.6962986844168313</v>
      </c>
      <c r="R57" s="337">
        <v>14</v>
      </c>
    </row>
    <row r="58" spans="1:18" ht="16.5">
      <c r="A58">
        <v>146</v>
      </c>
      <c r="B58" s="10" t="s">
        <v>278</v>
      </c>
      <c r="C58" s="87">
        <v>4643</v>
      </c>
      <c r="D58" s="258">
        <v>26226142.244562626</v>
      </c>
      <c r="E58" s="259">
        <v>26798378.593170606</v>
      </c>
      <c r="F58" s="339">
        <v>26775014</v>
      </c>
      <c r="G58" s="257">
        <f t="shared" si="5"/>
        <v>-23364.5931706056</v>
      </c>
      <c r="H58" s="260">
        <f t="shared" si="6"/>
        <v>-8.7186592611837783E-4</v>
      </c>
      <c r="I58" s="340">
        <f t="shared" si="3"/>
        <v>-5.0322190761588628</v>
      </c>
      <c r="J58" s="311">
        <v>1608837.3784470616</v>
      </c>
      <c r="K58" s="303">
        <v>1265526.3591510064</v>
      </c>
      <c r="L58" s="341">
        <v>1279545.0623940355</v>
      </c>
      <c r="M58" s="312">
        <f t="shared" si="7"/>
        <v>3.0193201040338296</v>
      </c>
      <c r="N58" s="313">
        <v>817470.9367858331</v>
      </c>
      <c r="O58" s="304">
        <v>588052.8810270353</v>
      </c>
      <c r="P58" s="342">
        <v>597398.68318906007</v>
      </c>
      <c r="Q58" s="314">
        <f t="shared" si="4"/>
        <v>2.0128800693570481</v>
      </c>
      <c r="R58" s="337">
        <v>12</v>
      </c>
    </row>
    <row r="59" spans="1:18" ht="16.5">
      <c r="A59">
        <v>148</v>
      </c>
      <c r="B59" s="10" t="s">
        <v>279</v>
      </c>
      <c r="C59" s="87">
        <v>7008</v>
      </c>
      <c r="D59" s="258">
        <v>33486196.111986693</v>
      </c>
      <c r="E59" s="259">
        <v>33098752.364966042</v>
      </c>
      <c r="F59" s="339">
        <v>33031021</v>
      </c>
      <c r="G59" s="257">
        <f t="shared" si="5"/>
        <v>-67731.36496604234</v>
      </c>
      <c r="H59" s="260">
        <f t="shared" si="6"/>
        <v>-2.0463419351641121E-3</v>
      </c>
      <c r="I59" s="340">
        <f t="shared" si="3"/>
        <v>-9.6648637223233926</v>
      </c>
      <c r="J59" s="311">
        <v>-329589.26964456675</v>
      </c>
      <c r="K59" s="303">
        <v>-97156.407336482443</v>
      </c>
      <c r="L59" s="341">
        <v>-56517.299530779419</v>
      </c>
      <c r="M59" s="312">
        <f t="shared" si="7"/>
        <v>5.7989594471608195</v>
      </c>
      <c r="N59" s="313">
        <v>1783305.7214017527</v>
      </c>
      <c r="O59" s="304">
        <v>1938850.8765965505</v>
      </c>
      <c r="P59" s="342">
        <v>1965943.6151336934</v>
      </c>
      <c r="Q59" s="314">
        <f t="shared" si="4"/>
        <v>3.8659729647749694</v>
      </c>
      <c r="R59" s="337">
        <v>19</v>
      </c>
    </row>
    <row r="60" spans="1:18" ht="16.5">
      <c r="A60">
        <v>149</v>
      </c>
      <c r="B60" s="10" t="s">
        <v>280</v>
      </c>
      <c r="C60" s="87">
        <v>5353</v>
      </c>
      <c r="D60" s="258">
        <v>20565698.297255401</v>
      </c>
      <c r="E60" s="259">
        <v>20520350.191539049</v>
      </c>
      <c r="F60" s="339">
        <v>20502465</v>
      </c>
      <c r="G60" s="257">
        <f t="shared" si="5"/>
        <v>-17885.191539049149</v>
      </c>
      <c r="H60" s="260">
        <f t="shared" si="6"/>
        <v>-8.7158315389878531E-4</v>
      </c>
      <c r="I60" s="340">
        <f t="shared" si="3"/>
        <v>-3.3411529122079484</v>
      </c>
      <c r="J60" s="311">
        <v>245242.1245304452</v>
      </c>
      <c r="K60" s="303">
        <v>272446.24005845061</v>
      </c>
      <c r="L60" s="341">
        <v>283177.42182702594</v>
      </c>
      <c r="M60" s="312">
        <f t="shared" si="7"/>
        <v>2.0047042347422632</v>
      </c>
      <c r="N60" s="313">
        <v>238960.76536673616</v>
      </c>
      <c r="O60" s="304">
        <v>257180.7356384247</v>
      </c>
      <c r="P60" s="342">
        <v>264334.85681748344</v>
      </c>
      <c r="Q60" s="314">
        <f t="shared" si="4"/>
        <v>1.3364694898297667</v>
      </c>
      <c r="R60" s="337">
        <v>1</v>
      </c>
    </row>
    <row r="61" spans="1:18" ht="16.5">
      <c r="A61">
        <v>151</v>
      </c>
      <c r="B61" s="10" t="s">
        <v>281</v>
      </c>
      <c r="C61" s="87">
        <v>1891</v>
      </c>
      <c r="D61" s="258">
        <v>10400906.887779653</v>
      </c>
      <c r="E61" s="259">
        <v>10536754.003008038</v>
      </c>
      <c r="F61" s="339">
        <v>10527569</v>
      </c>
      <c r="G61" s="257">
        <f t="shared" si="5"/>
        <v>-9185.0030080378056</v>
      </c>
      <c r="H61" s="260">
        <f t="shared" si="6"/>
        <v>-8.7171087086361379E-4</v>
      </c>
      <c r="I61" s="340">
        <f t="shared" si="3"/>
        <v>-4.8572199936741436</v>
      </c>
      <c r="J61" s="311">
        <v>111084.82485202957</v>
      </c>
      <c r="K61" s="303">
        <v>29586.702154180395</v>
      </c>
      <c r="L61" s="341">
        <v>35097.668524151108</v>
      </c>
      <c r="M61" s="312">
        <f t="shared" si="7"/>
        <v>2.9143132575202078</v>
      </c>
      <c r="N61" s="313">
        <v>-72973.60970174204</v>
      </c>
      <c r="O61" s="304">
        <v>-127484.97443884345</v>
      </c>
      <c r="P61" s="342">
        <v>-123810.99685885971</v>
      </c>
      <c r="Q61" s="314">
        <f t="shared" si="4"/>
        <v>1.9428755050151967</v>
      </c>
      <c r="R61" s="337">
        <v>14</v>
      </c>
    </row>
    <row r="62" spans="1:18" ht="16.5">
      <c r="A62">
        <v>152</v>
      </c>
      <c r="B62" s="10" t="s">
        <v>282</v>
      </c>
      <c r="C62" s="87">
        <v>4480</v>
      </c>
      <c r="D62" s="258">
        <v>19180189.710843809</v>
      </c>
      <c r="E62" s="259">
        <v>18898081.384516738</v>
      </c>
      <c r="F62" s="339">
        <v>18881534</v>
      </c>
      <c r="G62" s="257">
        <f t="shared" si="5"/>
        <v>-16547.384516738355</v>
      </c>
      <c r="H62" s="260">
        <f t="shared" si="6"/>
        <v>-8.7561187720863992E-4</v>
      </c>
      <c r="I62" s="340">
        <f t="shared" si="3"/>
        <v>-3.6936126153433828</v>
      </c>
      <c r="J62" s="311">
        <v>112101.51861548294</v>
      </c>
      <c r="K62" s="303">
        <v>281367.18143951247</v>
      </c>
      <c r="L62" s="341">
        <v>291295.78330893617</v>
      </c>
      <c r="M62" s="312">
        <f t="shared" si="7"/>
        <v>2.2162057744249331</v>
      </c>
      <c r="N62" s="313">
        <v>-298379.37544949498</v>
      </c>
      <c r="O62" s="304">
        <v>-185547.38630918902</v>
      </c>
      <c r="P62" s="342">
        <v>-178928.31839623427</v>
      </c>
      <c r="Q62" s="314">
        <f t="shared" si="4"/>
        <v>1.4774705162845423</v>
      </c>
      <c r="R62" s="337">
        <v>14</v>
      </c>
    </row>
    <row r="63" spans="1:18" ht="16.5">
      <c r="A63">
        <v>153</v>
      </c>
      <c r="B63" s="10" t="s">
        <v>56</v>
      </c>
      <c r="C63" s="87">
        <v>25655</v>
      </c>
      <c r="D63" s="258">
        <v>109497312.93355739</v>
      </c>
      <c r="E63" s="259">
        <v>109369665.19969772</v>
      </c>
      <c r="F63" s="339">
        <v>109273957</v>
      </c>
      <c r="G63" s="257">
        <f t="shared" si="5"/>
        <v>-95708.199697718024</v>
      </c>
      <c r="H63" s="260">
        <f t="shared" si="6"/>
        <v>-8.7508907998360178E-4</v>
      </c>
      <c r="I63" s="340">
        <f t="shared" si="3"/>
        <v>-3.7305866185039185</v>
      </c>
      <c r="J63" s="311">
        <v>7462319.6899723699</v>
      </c>
      <c r="K63" s="303">
        <v>7539035.2140158312</v>
      </c>
      <c r="L63" s="341">
        <v>7596460.1907860134</v>
      </c>
      <c r="M63" s="312">
        <f t="shared" si="7"/>
        <v>2.2383541910030069</v>
      </c>
      <c r="N63" s="313">
        <v>5945910.1393650733</v>
      </c>
      <c r="O63" s="304">
        <v>5994811.8446399616</v>
      </c>
      <c r="P63" s="342">
        <v>6033095.1624867953</v>
      </c>
      <c r="Q63" s="314">
        <f t="shared" si="4"/>
        <v>1.4922361273371167</v>
      </c>
      <c r="R63" s="337">
        <v>9</v>
      </c>
    </row>
    <row r="64" spans="1:18" ht="16.5">
      <c r="A64">
        <v>165</v>
      </c>
      <c r="B64" s="10" t="s">
        <v>57</v>
      </c>
      <c r="C64" s="87">
        <v>16340</v>
      </c>
      <c r="D64" s="258">
        <v>59292301.180332065</v>
      </c>
      <c r="E64" s="259">
        <v>58420285.732826576</v>
      </c>
      <c r="F64" s="339">
        <v>58369244</v>
      </c>
      <c r="G64" s="257">
        <f t="shared" si="5"/>
        <v>-51041.732826575637</v>
      </c>
      <c r="H64" s="260">
        <f t="shared" si="6"/>
        <v>-8.7369878778075026E-4</v>
      </c>
      <c r="I64" s="340">
        <f t="shared" si="3"/>
        <v>-3.1237290591539559</v>
      </c>
      <c r="J64" s="311">
        <v>997757.58331705444</v>
      </c>
      <c r="K64" s="303">
        <v>1520950.9703955769</v>
      </c>
      <c r="L64" s="341">
        <v>1551576.2857019408</v>
      </c>
      <c r="M64" s="312">
        <f t="shared" si="7"/>
        <v>1.8742543027150464</v>
      </c>
      <c r="N64" s="313">
        <v>235673.72782650596</v>
      </c>
      <c r="O64" s="304">
        <v>584749.93672302726</v>
      </c>
      <c r="P64" s="342">
        <v>605166.81359396363</v>
      </c>
      <c r="Q64" s="314">
        <f t="shared" si="4"/>
        <v>1.2495028684783578</v>
      </c>
      <c r="R64" s="337">
        <v>5</v>
      </c>
    </row>
    <row r="65" spans="1:18" ht="16.5">
      <c r="A65">
        <v>167</v>
      </c>
      <c r="B65" s="10" t="s">
        <v>58</v>
      </c>
      <c r="C65" s="87">
        <v>77261</v>
      </c>
      <c r="D65" s="258">
        <v>277305111.34376031</v>
      </c>
      <c r="E65" s="259">
        <v>279073039.42033696</v>
      </c>
      <c r="F65" s="339">
        <v>278828838</v>
      </c>
      <c r="G65" s="257">
        <f t="shared" si="5"/>
        <v>-244201.42033696175</v>
      </c>
      <c r="H65" s="260">
        <f t="shared" si="6"/>
        <v>-8.7504482999931803E-4</v>
      </c>
      <c r="I65" s="340">
        <f t="shared" si="3"/>
        <v>-3.1607333627180823</v>
      </c>
      <c r="J65" s="311">
        <v>8126809.5509918388</v>
      </c>
      <c r="K65" s="303">
        <v>7066019.6355387997</v>
      </c>
      <c r="L65" s="341">
        <v>7212540.3294365508</v>
      </c>
      <c r="M65" s="312">
        <f t="shared" si="7"/>
        <v>1.8964379686743786</v>
      </c>
      <c r="N65" s="313">
        <v>7711151.5837480389</v>
      </c>
      <c r="O65" s="304">
        <v>7004542.629842774</v>
      </c>
      <c r="P65" s="342">
        <v>7102223.0924413912</v>
      </c>
      <c r="Q65" s="314">
        <f t="shared" si="4"/>
        <v>1.2642919791177591</v>
      </c>
      <c r="R65" s="337">
        <v>12</v>
      </c>
    </row>
    <row r="66" spans="1:18" ht="16.5">
      <c r="A66">
        <v>169</v>
      </c>
      <c r="B66" s="10" t="s">
        <v>283</v>
      </c>
      <c r="C66" s="87">
        <v>5046</v>
      </c>
      <c r="D66" s="258">
        <v>19278413.819023278</v>
      </c>
      <c r="E66" s="259">
        <v>19116798.425192066</v>
      </c>
      <c r="F66" s="339">
        <v>19100094</v>
      </c>
      <c r="G66" s="257">
        <f t="shared" si="5"/>
        <v>-16704.425192065537</v>
      </c>
      <c r="H66" s="260">
        <f t="shared" si="6"/>
        <v>-8.7380872155101502E-4</v>
      </c>
      <c r="I66" s="340">
        <f t="shared" si="3"/>
        <v>-3.3104290907779501</v>
      </c>
      <c r="J66" s="311">
        <v>187663.49633967626</v>
      </c>
      <c r="K66" s="303">
        <v>284640.0442961675</v>
      </c>
      <c r="L66" s="341">
        <v>294662.53420430375</v>
      </c>
      <c r="M66" s="312">
        <f t="shared" si="7"/>
        <v>1.9862247142560945</v>
      </c>
      <c r="N66" s="313">
        <v>171890.24274198004</v>
      </c>
      <c r="O66" s="304">
        <v>236412.0810653434</v>
      </c>
      <c r="P66" s="342">
        <v>243093.74100410688</v>
      </c>
      <c r="Q66" s="314">
        <f t="shared" si="4"/>
        <v>1.3241498095052473</v>
      </c>
      <c r="R66" s="337">
        <v>5</v>
      </c>
    </row>
    <row r="67" spans="1:18" ht="16.5">
      <c r="A67">
        <v>171</v>
      </c>
      <c r="B67" s="10" t="s">
        <v>284</v>
      </c>
      <c r="C67" s="87">
        <v>4624</v>
      </c>
      <c r="D67" s="258">
        <v>20793423.164098211</v>
      </c>
      <c r="E67" s="259">
        <v>20424422.728876144</v>
      </c>
      <c r="F67" s="339">
        <v>20406584</v>
      </c>
      <c r="G67" s="257">
        <f t="shared" si="5"/>
        <v>-17838.728876143694</v>
      </c>
      <c r="H67" s="260">
        <f t="shared" si="6"/>
        <v>-8.7340186368759475E-4</v>
      </c>
      <c r="I67" s="340">
        <f t="shared" si="3"/>
        <v>-3.8578565908615254</v>
      </c>
      <c r="J67" s="311">
        <v>4692.4158618473566</v>
      </c>
      <c r="K67" s="303">
        <v>226112.75374659075</v>
      </c>
      <c r="L67" s="341">
        <v>236815.91370217776</v>
      </c>
      <c r="M67" s="312">
        <f t="shared" si="7"/>
        <v>2.3146972222290234</v>
      </c>
      <c r="N67" s="313">
        <v>-175789.02529530803</v>
      </c>
      <c r="O67" s="304">
        <v>-28530.213719779465</v>
      </c>
      <c r="P67" s="342">
        <v>-21394.773749381366</v>
      </c>
      <c r="Q67" s="314">
        <f t="shared" si="4"/>
        <v>1.5431314814874784</v>
      </c>
      <c r="R67" s="337">
        <v>11</v>
      </c>
    </row>
    <row r="68" spans="1:18" ht="16.5">
      <c r="A68">
        <v>172</v>
      </c>
      <c r="B68" s="10" t="s">
        <v>59</v>
      </c>
      <c r="C68" s="87">
        <v>4263</v>
      </c>
      <c r="D68" s="258">
        <v>23518871.243397124</v>
      </c>
      <c r="E68" s="259">
        <v>22943456.154127311</v>
      </c>
      <c r="F68" s="339">
        <v>22874985</v>
      </c>
      <c r="G68" s="257">
        <f t="shared" si="5"/>
        <v>-68471.154127310961</v>
      </c>
      <c r="H68" s="260">
        <f t="shared" si="6"/>
        <v>-2.9843434950402471E-3</v>
      </c>
      <c r="I68" s="340">
        <f t="shared" si="3"/>
        <v>-16.061729797633348</v>
      </c>
      <c r="J68" s="311">
        <v>-579647.53119679133</v>
      </c>
      <c r="K68" s="303">
        <v>-234386.734394981</v>
      </c>
      <c r="L68" s="341">
        <v>-193304.1060517905</v>
      </c>
      <c r="M68" s="312">
        <f t="shared" si="7"/>
        <v>9.6370228344336155</v>
      </c>
      <c r="N68" s="313">
        <v>-551859.60109635885</v>
      </c>
      <c r="O68" s="304">
        <v>-321893.23423887359</v>
      </c>
      <c r="P68" s="342">
        <v>-294504.81534340768</v>
      </c>
      <c r="Q68" s="314">
        <f t="shared" si="4"/>
        <v>6.4246818896237166</v>
      </c>
      <c r="R68" s="337">
        <v>13</v>
      </c>
    </row>
    <row r="69" spans="1:18" ht="16.5">
      <c r="A69">
        <v>176</v>
      </c>
      <c r="B69" s="10" t="s">
        <v>285</v>
      </c>
      <c r="C69" s="87">
        <v>4444</v>
      </c>
      <c r="D69" s="258">
        <v>25539062.515331518</v>
      </c>
      <c r="E69" s="259">
        <v>26040243.468527198</v>
      </c>
      <c r="F69" s="339">
        <v>26017559</v>
      </c>
      <c r="G69" s="257">
        <f t="shared" si="5"/>
        <v>-22684.468527197838</v>
      </c>
      <c r="H69" s="260">
        <f t="shared" si="6"/>
        <v>-8.7113119946880598E-4</v>
      </c>
      <c r="I69" s="340">
        <f t="shared" si="3"/>
        <v>-5.1045158702065345</v>
      </c>
      <c r="J69" s="311">
        <v>-94097.049595851277</v>
      </c>
      <c r="K69" s="303">
        <v>-394780.96823111468</v>
      </c>
      <c r="L69" s="341">
        <v>-381170.26784384914</v>
      </c>
      <c r="M69" s="312">
        <f t="shared" si="7"/>
        <v>3.0627138585205969</v>
      </c>
      <c r="N69" s="313">
        <v>-167838.62152531795</v>
      </c>
      <c r="O69" s="304">
        <v>-368730.17949924624</v>
      </c>
      <c r="P69" s="342">
        <v>-359656.37924106268</v>
      </c>
      <c r="Q69" s="314">
        <f t="shared" si="4"/>
        <v>2.0418092390152025</v>
      </c>
      <c r="R69" s="337">
        <v>12</v>
      </c>
    </row>
    <row r="70" spans="1:18" ht="16.5">
      <c r="A70">
        <v>177</v>
      </c>
      <c r="B70" s="10" t="s">
        <v>60</v>
      </c>
      <c r="C70" s="87">
        <v>1786</v>
      </c>
      <c r="D70" s="258">
        <v>7511672.1475905534</v>
      </c>
      <c r="E70" s="259">
        <v>7488104.8152910052</v>
      </c>
      <c r="F70" s="339">
        <v>7515830</v>
      </c>
      <c r="G70" s="257">
        <f t="shared" si="5"/>
        <v>27725.184708994813</v>
      </c>
      <c r="H70" s="260">
        <f t="shared" si="6"/>
        <v>3.7025636516704323E-3</v>
      </c>
      <c r="I70" s="340">
        <f t="shared" si="3"/>
        <v>15.523619657891834</v>
      </c>
      <c r="J70" s="311">
        <v>360363.22203512915</v>
      </c>
      <c r="K70" s="303">
        <v>374508.47749780753</v>
      </c>
      <c r="L70" s="341">
        <v>357873.34609830112</v>
      </c>
      <c r="M70" s="312">
        <f t="shared" si="7"/>
        <v>-9.3141833143932882</v>
      </c>
      <c r="N70" s="313">
        <v>365214.85850069619</v>
      </c>
      <c r="O70" s="304">
        <v>374559.22404502431</v>
      </c>
      <c r="P70" s="342">
        <v>363469.13644535554</v>
      </c>
      <c r="Q70" s="314">
        <f t="shared" si="4"/>
        <v>-6.2094555429276417</v>
      </c>
      <c r="R70" s="337">
        <v>6</v>
      </c>
    </row>
    <row r="71" spans="1:18" ht="16.5">
      <c r="A71">
        <v>178</v>
      </c>
      <c r="B71" s="10" t="s">
        <v>61</v>
      </c>
      <c r="C71" s="87">
        <v>5887</v>
      </c>
      <c r="D71" s="258">
        <v>31026395.331585877</v>
      </c>
      <c r="E71" s="259">
        <v>30289503.781096995</v>
      </c>
      <c r="F71" s="339">
        <v>30630778</v>
      </c>
      <c r="G71" s="257">
        <f t="shared" si="5"/>
        <v>341274.21890300512</v>
      </c>
      <c r="H71" s="260">
        <f t="shared" si="6"/>
        <v>1.1267078568516754E-2</v>
      </c>
      <c r="I71" s="340">
        <f t="shared" si="3"/>
        <v>57.970820265501125</v>
      </c>
      <c r="J71" s="311">
        <v>595143.12394122256</v>
      </c>
      <c r="K71" s="303">
        <v>1037293.7615503173</v>
      </c>
      <c r="L71" s="341">
        <v>832529.17260799883</v>
      </c>
      <c r="M71" s="312">
        <f t="shared" si="7"/>
        <v>-34.782501943658644</v>
      </c>
      <c r="N71" s="313">
        <v>205925.7367004157</v>
      </c>
      <c r="O71" s="304">
        <v>500415.28735612234</v>
      </c>
      <c r="P71" s="342">
        <v>363905.56139458384</v>
      </c>
      <c r="Q71" s="314">
        <f t="shared" si="4"/>
        <v>-23.188334629104553</v>
      </c>
      <c r="R71" s="337">
        <v>10</v>
      </c>
    </row>
    <row r="72" spans="1:18" ht="16.5">
      <c r="A72">
        <v>179</v>
      </c>
      <c r="B72" s="10" t="s">
        <v>62</v>
      </c>
      <c r="C72" s="87">
        <v>144473</v>
      </c>
      <c r="D72" s="258">
        <v>483881151.25598556</v>
      </c>
      <c r="E72" s="259">
        <v>493713418.3429504</v>
      </c>
      <c r="F72" s="339">
        <v>493280845</v>
      </c>
      <c r="G72" s="257">
        <f t="shared" si="5"/>
        <v>-432573.34295040369</v>
      </c>
      <c r="H72" s="260">
        <f t="shared" si="6"/>
        <v>-8.7616282417895175E-4</v>
      </c>
      <c r="I72" s="340">
        <f t="shared" si="3"/>
        <v>-2.9941466083656025</v>
      </c>
      <c r="J72" s="311">
        <v>-1451620.3096328974</v>
      </c>
      <c r="K72" s="303">
        <v>-7351158.1201015245</v>
      </c>
      <c r="L72" s="341">
        <v>-7091614.2941753212</v>
      </c>
      <c r="M72" s="312">
        <f t="shared" si="7"/>
        <v>1.7964867201913388</v>
      </c>
      <c r="N72" s="313">
        <v>4887352.9933173824</v>
      </c>
      <c r="O72" s="304">
        <v>957465.16009355476</v>
      </c>
      <c r="P72" s="342">
        <v>1130494.3773779264</v>
      </c>
      <c r="Q72" s="314">
        <f t="shared" si="4"/>
        <v>1.1976578134625266</v>
      </c>
      <c r="R72" s="337">
        <v>13</v>
      </c>
    </row>
    <row r="73" spans="1:18" ht="16.5">
      <c r="A73">
        <v>181</v>
      </c>
      <c r="B73" s="10" t="s">
        <v>63</v>
      </c>
      <c r="C73" s="87">
        <v>1685</v>
      </c>
      <c r="D73" s="258">
        <v>6883330.5098120645</v>
      </c>
      <c r="E73" s="259">
        <v>6248310.1312552486</v>
      </c>
      <c r="F73" s="339">
        <v>6823683</v>
      </c>
      <c r="G73" s="257">
        <f t="shared" si="5"/>
        <v>575372.86874475144</v>
      </c>
      <c r="H73" s="260">
        <f t="shared" si="6"/>
        <v>9.2084556729446848E-2</v>
      </c>
      <c r="I73" s="340">
        <f t="shared" si="3"/>
        <v>341.46757789006023</v>
      </c>
      <c r="J73" s="311">
        <v>262367.68185422686</v>
      </c>
      <c r="K73" s="303">
        <v>643386.78494794667</v>
      </c>
      <c r="L73" s="341">
        <v>298162.82759963517</v>
      </c>
      <c r="M73" s="312">
        <f t="shared" si="7"/>
        <v>-204.88068685359733</v>
      </c>
      <c r="N73" s="313">
        <v>189723.95328039327</v>
      </c>
      <c r="O73" s="304">
        <v>443615.19361517043</v>
      </c>
      <c r="P73" s="342">
        <v>213465.8887162983</v>
      </c>
      <c r="Q73" s="314">
        <f t="shared" si="4"/>
        <v>-136.58712456906358</v>
      </c>
      <c r="R73" s="337">
        <v>4</v>
      </c>
    </row>
    <row r="74" spans="1:18" ht="16.5">
      <c r="A74">
        <v>182</v>
      </c>
      <c r="B74" s="10" t="s">
        <v>64</v>
      </c>
      <c r="C74" s="87">
        <v>19767</v>
      </c>
      <c r="D74" s="258">
        <v>88455100.096912995</v>
      </c>
      <c r="E74" s="259">
        <v>88778563.067208484</v>
      </c>
      <c r="F74" s="339">
        <v>88701064</v>
      </c>
      <c r="G74" s="257">
        <f t="shared" si="5"/>
        <v>-77499.067208483815</v>
      </c>
      <c r="H74" s="260">
        <f t="shared" si="6"/>
        <v>-8.7294797900495762E-4</v>
      </c>
      <c r="I74" s="340">
        <f t="shared" si="3"/>
        <v>-3.920628684599778</v>
      </c>
      <c r="J74" s="311">
        <v>1814311.0648485494</v>
      </c>
      <c r="K74" s="303">
        <v>1620277.9075977611</v>
      </c>
      <c r="L74" s="341">
        <v>1666777.3868203121</v>
      </c>
      <c r="M74" s="312">
        <f t="shared" si="7"/>
        <v>2.3523791785577473</v>
      </c>
      <c r="N74" s="313">
        <v>2125241.3176482315</v>
      </c>
      <c r="O74" s="304">
        <v>1995097.3774451027</v>
      </c>
      <c r="P74" s="342">
        <v>2026097.030260168</v>
      </c>
      <c r="Q74" s="314">
        <f t="shared" si="4"/>
        <v>1.568252785706751</v>
      </c>
      <c r="R74" s="337">
        <v>13</v>
      </c>
    </row>
    <row r="75" spans="1:18" ht="16.5">
      <c r="A75">
        <v>186</v>
      </c>
      <c r="B75" s="10" t="s">
        <v>286</v>
      </c>
      <c r="C75" s="87">
        <v>45226</v>
      </c>
      <c r="D75" s="258">
        <v>156104642.15881944</v>
      </c>
      <c r="E75" s="259">
        <v>154922656.60271639</v>
      </c>
      <c r="F75" s="339">
        <v>154787519</v>
      </c>
      <c r="G75" s="257">
        <f t="shared" si="5"/>
        <v>-135137.60271638632</v>
      </c>
      <c r="H75" s="260">
        <f t="shared" si="6"/>
        <v>-8.7229076546843079E-4</v>
      </c>
      <c r="I75" s="340">
        <f t="shared" si="3"/>
        <v>-2.9880511810990651</v>
      </c>
      <c r="J75" s="311">
        <v>-4199738.7063479153</v>
      </c>
      <c r="K75" s="303">
        <v>-3490718.1454464467</v>
      </c>
      <c r="L75" s="341">
        <v>-3409635.4958324749</v>
      </c>
      <c r="M75" s="312">
        <f t="shared" si="7"/>
        <v>1.7928326540921555</v>
      </c>
      <c r="N75" s="313">
        <v>-1440158.6094251114</v>
      </c>
      <c r="O75" s="304">
        <v>-964460.75893813872</v>
      </c>
      <c r="P75" s="342">
        <v>-910405.65919543139</v>
      </c>
      <c r="Q75" s="314">
        <f t="shared" si="4"/>
        <v>1.1952217693960847</v>
      </c>
      <c r="R75" s="337">
        <v>1</v>
      </c>
    </row>
    <row r="76" spans="1:18" ht="16.5">
      <c r="A76">
        <v>202</v>
      </c>
      <c r="B76" s="10" t="s">
        <v>287</v>
      </c>
      <c r="C76" s="87">
        <v>35497</v>
      </c>
      <c r="D76" s="258">
        <v>114802142.68745422</v>
      </c>
      <c r="E76" s="259">
        <v>116863468.70500661</v>
      </c>
      <c r="F76" s="339">
        <v>114089468</v>
      </c>
      <c r="G76" s="257">
        <f t="shared" si="5"/>
        <v>-2774000.7050066143</v>
      </c>
      <c r="H76" s="260">
        <f t="shared" si="6"/>
        <v>-2.3737107376205852E-2</v>
      </c>
      <c r="I76" s="340">
        <f t="shared" si="3"/>
        <v>-78.147468941223607</v>
      </c>
      <c r="J76" s="311">
        <v>2612465.7097066832</v>
      </c>
      <c r="K76" s="303">
        <v>1375477.3789426789</v>
      </c>
      <c r="L76" s="341">
        <v>3039877.669067522</v>
      </c>
      <c r="M76" s="312">
        <f t="shared" si="7"/>
        <v>46.888477621343867</v>
      </c>
      <c r="N76" s="313">
        <v>1167330.9937184455</v>
      </c>
      <c r="O76" s="304">
        <v>346077.38488826301</v>
      </c>
      <c r="P76" s="342">
        <v>1455677.5783048854</v>
      </c>
      <c r="Q76" s="314">
        <f t="shared" si="4"/>
        <v>31.25898508089761</v>
      </c>
      <c r="R76" s="337">
        <v>2</v>
      </c>
    </row>
    <row r="77" spans="1:18" ht="16.5">
      <c r="A77">
        <v>204</v>
      </c>
      <c r="B77" s="10" t="s">
        <v>65</v>
      </c>
      <c r="C77" s="87">
        <v>2778</v>
      </c>
      <c r="D77" s="258">
        <v>16984033.310857579</v>
      </c>
      <c r="E77" s="259">
        <v>16945964.244557943</v>
      </c>
      <c r="F77" s="339">
        <v>16931185</v>
      </c>
      <c r="G77" s="257">
        <f t="shared" si="5"/>
        <v>-14779.244557943195</v>
      </c>
      <c r="H77" s="260">
        <f t="shared" si="6"/>
        <v>-8.7213948670341538E-4</v>
      </c>
      <c r="I77" s="340">
        <f t="shared" si="3"/>
        <v>-5.3201024326649371</v>
      </c>
      <c r="J77" s="311">
        <v>-504282.67431420792</v>
      </c>
      <c r="K77" s="303">
        <v>-481431.79589582176</v>
      </c>
      <c r="L77" s="341">
        <v>-472564.01996446296</v>
      </c>
      <c r="M77" s="312">
        <f t="shared" si="7"/>
        <v>3.1921439637720672</v>
      </c>
      <c r="N77" s="313">
        <v>-746803.71523126774</v>
      </c>
      <c r="O77" s="304">
        <v>-731736.57271178789</v>
      </c>
      <c r="P77" s="342">
        <v>-725824.72209087736</v>
      </c>
      <c r="Q77" s="314">
        <f t="shared" si="4"/>
        <v>2.1280959758497211</v>
      </c>
      <c r="R77" s="337">
        <v>11</v>
      </c>
    </row>
    <row r="78" spans="1:18" ht="16.5">
      <c r="A78">
        <v>205</v>
      </c>
      <c r="B78" s="10" t="s">
        <v>288</v>
      </c>
      <c r="C78" s="87">
        <v>36493</v>
      </c>
      <c r="D78" s="258">
        <v>164609283.98062661</v>
      </c>
      <c r="E78" s="259">
        <v>163217166.48491275</v>
      </c>
      <c r="F78" s="339">
        <v>163073776</v>
      </c>
      <c r="G78" s="257">
        <f t="shared" si="5"/>
        <v>-143390.48491275311</v>
      </c>
      <c r="H78" s="260">
        <f t="shared" si="6"/>
        <v>-8.7852575804890989E-4</v>
      </c>
      <c r="I78" s="340">
        <f t="shared" si="3"/>
        <v>-3.9292599926767626</v>
      </c>
      <c r="J78" s="311">
        <v>-8674216.2959946822</v>
      </c>
      <c r="K78" s="303">
        <v>-7838901.9191503534</v>
      </c>
      <c r="L78" s="341">
        <v>-7752867.8544950169</v>
      </c>
      <c r="M78" s="312">
        <f t="shared" si="7"/>
        <v>2.3575497946273685</v>
      </c>
      <c r="N78" s="313">
        <v>-5512329.556767527</v>
      </c>
      <c r="O78" s="304">
        <v>-4956228.6347440295</v>
      </c>
      <c r="P78" s="342">
        <v>-4898872.5916404137</v>
      </c>
      <c r="Q78" s="314">
        <f t="shared" si="4"/>
        <v>1.5716998630865029</v>
      </c>
      <c r="R78" s="337">
        <v>18</v>
      </c>
    </row>
    <row r="79" spans="1:18" ht="16.5">
      <c r="A79">
        <v>208</v>
      </c>
      <c r="B79" s="10" t="s">
        <v>66</v>
      </c>
      <c r="C79" s="87">
        <v>12412</v>
      </c>
      <c r="D79" s="258">
        <v>46084486.323312514</v>
      </c>
      <c r="E79" s="259">
        <v>46393300.304040872</v>
      </c>
      <c r="F79" s="339">
        <v>46352545</v>
      </c>
      <c r="G79" s="257">
        <f t="shared" si="5"/>
        <v>-40755.304040871561</v>
      </c>
      <c r="H79" s="260">
        <f t="shared" si="6"/>
        <v>-8.7847391269384992E-4</v>
      </c>
      <c r="I79" s="340">
        <f t="shared" ref="I79:I142" si="8">G79/C79</f>
        <v>-3.2835404480238126</v>
      </c>
      <c r="J79" s="311">
        <v>1751944.0667926741</v>
      </c>
      <c r="K79" s="303">
        <v>1566660.9021559337</v>
      </c>
      <c r="L79" s="341">
        <v>1591114.3300373671</v>
      </c>
      <c r="M79" s="312">
        <f t="shared" si="7"/>
        <v>1.9701440445885752</v>
      </c>
      <c r="N79" s="313">
        <v>822057.43355568813</v>
      </c>
      <c r="O79" s="304">
        <v>698443.02163714974</v>
      </c>
      <c r="P79" s="342">
        <v>714745.30689145578</v>
      </c>
      <c r="Q79" s="314">
        <f t="shared" si="4"/>
        <v>1.3134293630604288</v>
      </c>
      <c r="R79" s="337">
        <v>17</v>
      </c>
    </row>
    <row r="80" spans="1:18" ht="16.5">
      <c r="A80">
        <v>211</v>
      </c>
      <c r="B80" s="10" t="s">
        <v>67</v>
      </c>
      <c r="C80" s="87">
        <v>32622</v>
      </c>
      <c r="D80" s="258">
        <v>102104085.92148508</v>
      </c>
      <c r="E80" s="259">
        <v>105452304.79556876</v>
      </c>
      <c r="F80" s="339">
        <v>108247922</v>
      </c>
      <c r="G80" s="257">
        <f t="shared" si="5"/>
        <v>2795617.2044312358</v>
      </c>
      <c r="H80" s="260">
        <f t="shared" si="6"/>
        <v>2.6510726435527952E-2</v>
      </c>
      <c r="I80" s="340">
        <f t="shared" si="8"/>
        <v>85.697296438944136</v>
      </c>
      <c r="J80" s="311">
        <v>4371318.0475047147</v>
      </c>
      <c r="K80" s="303">
        <v>2362302.2024774845</v>
      </c>
      <c r="L80" s="341">
        <v>684931.9172317225</v>
      </c>
      <c r="M80" s="312">
        <f t="shared" si="7"/>
        <v>-51.418376716503033</v>
      </c>
      <c r="N80" s="313">
        <v>2736570.1299669421</v>
      </c>
      <c r="O80" s="304">
        <v>1398719.6732129934</v>
      </c>
      <c r="P80" s="342">
        <v>280472.81638252817</v>
      </c>
      <c r="Q80" s="314">
        <f t="shared" ref="Q80:Q143" si="9">(P80-O80)/C80</f>
        <v>-34.27891781100071</v>
      </c>
      <c r="R80" s="337">
        <v>6</v>
      </c>
    </row>
    <row r="81" spans="1:18" ht="16.5">
      <c r="A81">
        <v>213</v>
      </c>
      <c r="B81" s="10" t="s">
        <v>68</v>
      </c>
      <c r="C81" s="87">
        <v>5230</v>
      </c>
      <c r="D81" s="258">
        <v>27631878.396218922</v>
      </c>
      <c r="E81" s="259">
        <v>27476081.851525348</v>
      </c>
      <c r="F81" s="339">
        <v>27589644</v>
      </c>
      <c r="G81" s="257">
        <f t="shared" ref="G81:G144" si="10">F81-E81</f>
        <v>113562.14847465232</v>
      </c>
      <c r="H81" s="260">
        <f t="shared" ref="H81:H144" si="11">G81/E81</f>
        <v>4.133127462944571E-3</v>
      </c>
      <c r="I81" s="340">
        <f t="shared" si="8"/>
        <v>21.713603914847479</v>
      </c>
      <c r="J81" s="311">
        <v>-161005.98566674531</v>
      </c>
      <c r="K81" s="303">
        <v>-67503.137426661502</v>
      </c>
      <c r="L81" s="341">
        <v>-135640.18013436309</v>
      </c>
      <c r="M81" s="312">
        <f t="shared" ref="M81:M144" si="12">(L81-K81)/C81</f>
        <v>-13.028115240478316</v>
      </c>
      <c r="N81" s="313">
        <v>50452.539394573781</v>
      </c>
      <c r="O81" s="304">
        <v>112347.42139472513</v>
      </c>
      <c r="P81" s="342">
        <v>66922.726256264737</v>
      </c>
      <c r="Q81" s="314">
        <f t="shared" si="9"/>
        <v>-8.685410160317474</v>
      </c>
      <c r="R81" s="337">
        <v>10</v>
      </c>
    </row>
    <row r="82" spans="1:18" ht="16.5">
      <c r="A82">
        <v>214</v>
      </c>
      <c r="B82" s="10" t="s">
        <v>69</v>
      </c>
      <c r="C82" s="87">
        <v>12662</v>
      </c>
      <c r="D82" s="258">
        <v>51961825.118033871</v>
      </c>
      <c r="E82" s="259">
        <v>51912886.697903968</v>
      </c>
      <c r="F82" s="339">
        <v>51808412</v>
      </c>
      <c r="G82" s="257">
        <f t="shared" si="10"/>
        <v>-104474.69790396839</v>
      </c>
      <c r="H82" s="260">
        <f t="shared" si="11"/>
        <v>-2.0125002585954571E-3</v>
      </c>
      <c r="I82" s="340">
        <f t="shared" si="8"/>
        <v>-8.2510423238010109</v>
      </c>
      <c r="J82" s="311">
        <v>126260.99377675727</v>
      </c>
      <c r="K82" s="303">
        <v>155657.62417819057</v>
      </c>
      <c r="L82" s="341">
        <v>218342.51649319506</v>
      </c>
      <c r="M82" s="312">
        <f t="shared" si="12"/>
        <v>4.9506312047863279</v>
      </c>
      <c r="N82" s="313">
        <v>762813.71757161361</v>
      </c>
      <c r="O82" s="304">
        <v>781818.1575581244</v>
      </c>
      <c r="P82" s="342">
        <v>823608.0857681433</v>
      </c>
      <c r="Q82" s="314">
        <f t="shared" si="9"/>
        <v>3.300420803192142</v>
      </c>
      <c r="R82" s="337">
        <v>4</v>
      </c>
    </row>
    <row r="83" spans="1:18" ht="16.5">
      <c r="A83">
        <v>216</v>
      </c>
      <c r="B83" s="10" t="s">
        <v>70</v>
      </c>
      <c r="C83" s="87">
        <v>1311</v>
      </c>
      <c r="D83" s="258">
        <v>7442388.4380762298</v>
      </c>
      <c r="E83" s="259">
        <v>7467142.4782781433</v>
      </c>
      <c r="F83" s="339">
        <v>7460639</v>
      </c>
      <c r="G83" s="257">
        <f t="shared" si="10"/>
        <v>-6503.4782781433314</v>
      </c>
      <c r="H83" s="260">
        <f t="shared" si="11"/>
        <v>-8.7094605427201857E-4</v>
      </c>
      <c r="I83" s="340">
        <f t="shared" si="8"/>
        <v>-4.9607004409941506</v>
      </c>
      <c r="J83" s="311">
        <v>125303.22712297506</v>
      </c>
      <c r="K83" s="303">
        <v>110454.8173535613</v>
      </c>
      <c r="L83" s="341">
        <v>114357.02483967174</v>
      </c>
      <c r="M83" s="312">
        <f t="shared" si="12"/>
        <v>2.976512193829469</v>
      </c>
      <c r="N83" s="313">
        <v>2844.5966655486054</v>
      </c>
      <c r="O83" s="304">
        <v>-7125.2749393665681</v>
      </c>
      <c r="P83" s="342">
        <v>-4523.8032819577911</v>
      </c>
      <c r="Q83" s="314">
        <f t="shared" si="9"/>
        <v>1.9843414625543685</v>
      </c>
      <c r="R83" s="337">
        <v>13</v>
      </c>
    </row>
    <row r="84" spans="1:18" ht="16.5">
      <c r="A84">
        <v>217</v>
      </c>
      <c r="B84" s="10" t="s">
        <v>71</v>
      </c>
      <c r="C84" s="87">
        <v>5390</v>
      </c>
      <c r="D84" s="258">
        <v>22306236.794149697</v>
      </c>
      <c r="E84" s="259">
        <v>22191552.693743404</v>
      </c>
      <c r="F84" s="339">
        <v>22288330</v>
      </c>
      <c r="G84" s="257">
        <f t="shared" si="10"/>
        <v>96777.306256595999</v>
      </c>
      <c r="H84" s="260">
        <f t="shared" si="11"/>
        <v>4.3609975197400671E-3</v>
      </c>
      <c r="I84" s="340">
        <f t="shared" si="8"/>
        <v>17.954973331464934</v>
      </c>
      <c r="J84" s="311">
        <v>-571863.76021341304</v>
      </c>
      <c r="K84" s="303">
        <v>-503040.27608025225</v>
      </c>
      <c r="L84" s="341">
        <v>-561106.87027460278</v>
      </c>
      <c r="M84" s="312">
        <f t="shared" si="12"/>
        <v>-10.773023041623475</v>
      </c>
      <c r="N84" s="313">
        <v>-779422.33457635751</v>
      </c>
      <c r="O84" s="304">
        <v>-733770.13798807375</v>
      </c>
      <c r="P84" s="342">
        <v>-772481.20078429999</v>
      </c>
      <c r="Q84" s="314">
        <f t="shared" si="9"/>
        <v>-7.1820153610809347</v>
      </c>
      <c r="R84" s="337">
        <v>16</v>
      </c>
    </row>
    <row r="85" spans="1:18" ht="16.5">
      <c r="A85">
        <v>218</v>
      </c>
      <c r="B85" s="10" t="s">
        <v>289</v>
      </c>
      <c r="C85" s="87">
        <v>1192</v>
      </c>
      <c r="D85" s="258">
        <v>6419320.4707690552</v>
      </c>
      <c r="E85" s="259">
        <v>6443711.572404502</v>
      </c>
      <c r="F85" s="339">
        <v>6438091</v>
      </c>
      <c r="G85" s="257">
        <f t="shared" si="10"/>
        <v>-5620.5724045019597</v>
      </c>
      <c r="H85" s="260">
        <f t="shared" si="11"/>
        <v>-8.7225698129822038E-4</v>
      </c>
      <c r="I85" s="340">
        <f t="shared" si="8"/>
        <v>-4.7152453057902344</v>
      </c>
      <c r="J85" s="311">
        <v>434228.63700267102</v>
      </c>
      <c r="K85" s="303">
        <v>419598.69321455696</v>
      </c>
      <c r="L85" s="341">
        <v>422971.04760824348</v>
      </c>
      <c r="M85" s="312">
        <f t="shared" si="12"/>
        <v>2.8291563705423801</v>
      </c>
      <c r="N85" s="313">
        <v>249029.33100337881</v>
      </c>
      <c r="O85" s="304">
        <v>239192.68449963935</v>
      </c>
      <c r="P85" s="342">
        <v>241440.92076209918</v>
      </c>
      <c r="Q85" s="314">
        <f t="shared" si="9"/>
        <v>1.8861042470300602</v>
      </c>
      <c r="R85" s="337">
        <v>14</v>
      </c>
    </row>
    <row r="86" spans="1:18" ht="16.5">
      <c r="A86">
        <v>224</v>
      </c>
      <c r="B86" s="10" t="s">
        <v>290</v>
      </c>
      <c r="C86" s="87">
        <v>8717</v>
      </c>
      <c r="D86" s="258">
        <v>37034765.340166658</v>
      </c>
      <c r="E86" s="259">
        <v>35213387.112959482</v>
      </c>
      <c r="F86" s="339">
        <v>35477088</v>
      </c>
      <c r="G86" s="257">
        <f t="shared" si="10"/>
        <v>263700.88704051822</v>
      </c>
      <c r="H86" s="260">
        <f t="shared" si="11"/>
        <v>7.4886544198262926E-3</v>
      </c>
      <c r="I86" s="340">
        <f t="shared" si="8"/>
        <v>30.251334982278102</v>
      </c>
      <c r="J86" s="311">
        <v>-1674304.7387449942</v>
      </c>
      <c r="K86" s="303">
        <v>-581477.41490040696</v>
      </c>
      <c r="L86" s="341">
        <v>-739697.95930586406</v>
      </c>
      <c r="M86" s="312">
        <f t="shared" si="12"/>
        <v>-18.150802386768049</v>
      </c>
      <c r="N86" s="313">
        <v>-1250089.4821567261</v>
      </c>
      <c r="O86" s="304">
        <v>-521544.78023281967</v>
      </c>
      <c r="P86" s="342">
        <v>-627025.14316977886</v>
      </c>
      <c r="Q86" s="314">
        <f t="shared" si="9"/>
        <v>-12.100534924510633</v>
      </c>
      <c r="R86" s="337">
        <v>1</v>
      </c>
    </row>
    <row r="87" spans="1:18" ht="16.5">
      <c r="A87">
        <v>226</v>
      </c>
      <c r="B87" s="10" t="s">
        <v>72</v>
      </c>
      <c r="C87" s="87">
        <v>3774</v>
      </c>
      <c r="D87" s="258">
        <v>18982657.834401149</v>
      </c>
      <c r="E87" s="259">
        <v>18801932.117440395</v>
      </c>
      <c r="F87" s="339">
        <v>18785536</v>
      </c>
      <c r="G87" s="257">
        <f t="shared" si="10"/>
        <v>-16396.117440395057</v>
      </c>
      <c r="H87" s="260">
        <f t="shared" si="11"/>
        <v>-8.7204428449064869E-4</v>
      </c>
      <c r="I87" s="340">
        <f t="shared" si="8"/>
        <v>-4.3444932274496706</v>
      </c>
      <c r="J87" s="311">
        <v>666337.46231528232</v>
      </c>
      <c r="K87" s="303">
        <v>774797.35572183412</v>
      </c>
      <c r="L87" s="341">
        <v>784635.01991361193</v>
      </c>
      <c r="M87" s="312">
        <f t="shared" si="12"/>
        <v>2.6066942744509323</v>
      </c>
      <c r="N87" s="313">
        <v>456923.58366554562</v>
      </c>
      <c r="O87" s="304">
        <v>528797.92518549936</v>
      </c>
      <c r="P87" s="342">
        <v>535356.36798002338</v>
      </c>
      <c r="Q87" s="314">
        <f t="shared" si="9"/>
        <v>1.7377961829687378</v>
      </c>
      <c r="R87" s="337">
        <v>13</v>
      </c>
    </row>
    <row r="88" spans="1:18" ht="16.5">
      <c r="A88">
        <v>230</v>
      </c>
      <c r="B88" s="10" t="s">
        <v>73</v>
      </c>
      <c r="C88" s="87">
        <v>2290</v>
      </c>
      <c r="D88" s="258">
        <v>11294643.951469287</v>
      </c>
      <c r="E88" s="259">
        <v>10828040.201050622</v>
      </c>
      <c r="F88" s="339">
        <v>10808603</v>
      </c>
      <c r="G88" s="257">
        <f t="shared" si="10"/>
        <v>-19437.201050622389</v>
      </c>
      <c r="H88" s="260">
        <f t="shared" si="11"/>
        <v>-1.795080244413614E-3</v>
      </c>
      <c r="I88" s="340">
        <f t="shared" si="8"/>
        <v>-8.487860720795803</v>
      </c>
      <c r="J88" s="311">
        <v>-401491.69798963703</v>
      </c>
      <c r="K88" s="303">
        <v>-121519.5546646</v>
      </c>
      <c r="L88" s="341">
        <v>-109857.50508823193</v>
      </c>
      <c r="M88" s="312">
        <f t="shared" si="12"/>
        <v>5.0925980682829985</v>
      </c>
      <c r="N88" s="313">
        <v>-309518.0160542081</v>
      </c>
      <c r="O88" s="304">
        <v>-123044.72659299462</v>
      </c>
      <c r="P88" s="342">
        <v>-115270.02687541254</v>
      </c>
      <c r="Q88" s="314">
        <f t="shared" si="9"/>
        <v>3.3950653788568004</v>
      </c>
      <c r="R88" s="337">
        <v>4</v>
      </c>
    </row>
    <row r="89" spans="1:18" ht="16.5">
      <c r="A89">
        <v>231</v>
      </c>
      <c r="B89" s="10" t="s">
        <v>291</v>
      </c>
      <c r="C89" s="87">
        <v>1289</v>
      </c>
      <c r="D89" s="258">
        <v>7155053.9076557104</v>
      </c>
      <c r="E89" s="259">
        <v>7331804.5995621402</v>
      </c>
      <c r="F89" s="339">
        <v>7314178</v>
      </c>
      <c r="G89" s="257">
        <f t="shared" si="10"/>
        <v>-17626.599562140182</v>
      </c>
      <c r="H89" s="260">
        <f t="shared" si="11"/>
        <v>-2.4041283865083984E-3</v>
      </c>
      <c r="I89" s="340">
        <f t="shared" si="8"/>
        <v>-13.674631157595176</v>
      </c>
      <c r="J89" s="311">
        <v>-768192.36176672636</v>
      </c>
      <c r="K89" s="303">
        <v>-874244.77999125142</v>
      </c>
      <c r="L89" s="341">
        <v>-863668.8372573927</v>
      </c>
      <c r="M89" s="312">
        <f t="shared" si="12"/>
        <v>8.2047655033814682</v>
      </c>
      <c r="N89" s="313">
        <v>-471071.54462176515</v>
      </c>
      <c r="O89" s="304">
        <v>-541737.76325237774</v>
      </c>
      <c r="P89" s="342">
        <v>-534687.13476313697</v>
      </c>
      <c r="Q89" s="314">
        <f t="shared" si="9"/>
        <v>5.4698436689222429</v>
      </c>
      <c r="R89" s="337">
        <v>15</v>
      </c>
    </row>
    <row r="90" spans="1:18" ht="16.5">
      <c r="A90">
        <v>232</v>
      </c>
      <c r="B90" s="10" t="s">
        <v>74</v>
      </c>
      <c r="C90" s="87">
        <v>12890</v>
      </c>
      <c r="D90" s="258">
        <v>58989547.55162961</v>
      </c>
      <c r="E90" s="259">
        <v>59608083.801245488</v>
      </c>
      <c r="F90" s="339">
        <v>59555999</v>
      </c>
      <c r="G90" s="257">
        <f t="shared" si="10"/>
        <v>-52084.801245488226</v>
      </c>
      <c r="H90" s="260">
        <f t="shared" si="11"/>
        <v>-8.7378754564829565E-4</v>
      </c>
      <c r="I90" s="340">
        <f t="shared" si="8"/>
        <v>-4.0407138281992419</v>
      </c>
      <c r="J90" s="311">
        <v>357686.00280510844</v>
      </c>
      <c r="K90" s="303">
        <v>-13396.534499055155</v>
      </c>
      <c r="L90" s="341">
        <v>17854.550463376247</v>
      </c>
      <c r="M90" s="312">
        <f t="shared" si="12"/>
        <v>2.4244441398317611</v>
      </c>
      <c r="N90" s="313">
        <v>-52954.66327059859</v>
      </c>
      <c r="O90" s="304">
        <v>-301035.88779720734</v>
      </c>
      <c r="P90" s="342">
        <v>-280201.83115556929</v>
      </c>
      <c r="Q90" s="314">
        <f t="shared" si="9"/>
        <v>1.6162960932225017</v>
      </c>
      <c r="R90" s="337">
        <v>14</v>
      </c>
    </row>
    <row r="91" spans="1:18" ht="16.5">
      <c r="A91">
        <v>233</v>
      </c>
      <c r="B91" s="10" t="s">
        <v>75</v>
      </c>
      <c r="C91" s="87">
        <v>15312</v>
      </c>
      <c r="D91" s="258">
        <v>69440498.988860145</v>
      </c>
      <c r="E91" s="259">
        <v>64346971.971092217</v>
      </c>
      <c r="F91" s="339">
        <v>69051993</v>
      </c>
      <c r="G91" s="257">
        <f t="shared" si="10"/>
        <v>4705021.0289077833</v>
      </c>
      <c r="H91" s="260">
        <f t="shared" si="11"/>
        <v>7.3119540590371637E-2</v>
      </c>
      <c r="I91" s="340">
        <f t="shared" si="8"/>
        <v>307.27671296419692</v>
      </c>
      <c r="J91" s="311">
        <v>2261003.4328935547</v>
      </c>
      <c r="K91" s="303">
        <v>5317182.6700838562</v>
      </c>
      <c r="L91" s="341">
        <v>2494170.1595986546</v>
      </c>
      <c r="M91" s="312">
        <f t="shared" si="12"/>
        <v>-184.36602079971274</v>
      </c>
      <c r="N91" s="313">
        <v>631798.2322818815</v>
      </c>
      <c r="O91" s="304">
        <v>2668137.4071319136</v>
      </c>
      <c r="P91" s="342">
        <v>786129.06680846412</v>
      </c>
      <c r="Q91" s="314">
        <f t="shared" si="9"/>
        <v>-122.91068053314065</v>
      </c>
      <c r="R91" s="337">
        <v>14</v>
      </c>
    </row>
    <row r="92" spans="1:18" ht="16.5">
      <c r="A92">
        <v>235</v>
      </c>
      <c r="B92" s="10" t="s">
        <v>292</v>
      </c>
      <c r="C92" s="87">
        <v>10396</v>
      </c>
      <c r="D92" s="258">
        <v>36538261.313965723</v>
      </c>
      <c r="E92" s="259">
        <v>37697313.909777902</v>
      </c>
      <c r="F92" s="339">
        <v>37664359</v>
      </c>
      <c r="G92" s="257">
        <f t="shared" si="10"/>
        <v>-32954.909777902067</v>
      </c>
      <c r="H92" s="260">
        <f t="shared" si="11"/>
        <v>-8.7419782366388304E-4</v>
      </c>
      <c r="I92" s="340">
        <f t="shared" si="8"/>
        <v>-3.1699605403907336</v>
      </c>
      <c r="J92" s="311">
        <v>8038902.0818206035</v>
      </c>
      <c r="K92" s="303">
        <v>7343420.6283706632</v>
      </c>
      <c r="L92" s="341">
        <v>7363193.4739771765</v>
      </c>
      <c r="M92" s="312">
        <f t="shared" si="12"/>
        <v>1.9019666801186341</v>
      </c>
      <c r="N92" s="313">
        <v>1937661.5093347558</v>
      </c>
      <c r="O92" s="304">
        <v>1474888.8458686413</v>
      </c>
      <c r="P92" s="342">
        <v>1488070.7429396594</v>
      </c>
      <c r="Q92" s="314">
        <f t="shared" si="9"/>
        <v>1.2679777867466446</v>
      </c>
      <c r="R92" s="337">
        <v>1</v>
      </c>
    </row>
    <row r="93" spans="1:18" ht="16.5">
      <c r="A93">
        <v>236</v>
      </c>
      <c r="B93" s="10" t="s">
        <v>293</v>
      </c>
      <c r="C93" s="87">
        <v>4196</v>
      </c>
      <c r="D93" s="258">
        <v>16612495.18864735</v>
      </c>
      <c r="E93" s="259">
        <v>16510364.987338459</v>
      </c>
      <c r="F93" s="339">
        <v>16495921</v>
      </c>
      <c r="G93" s="257">
        <f t="shared" si="10"/>
        <v>-14443.987338459119</v>
      </c>
      <c r="H93" s="260">
        <f t="shared" si="11"/>
        <v>-8.7484361184843502E-4</v>
      </c>
      <c r="I93" s="340">
        <f t="shared" si="8"/>
        <v>-3.4423230072590845</v>
      </c>
      <c r="J93" s="311">
        <v>-174884.60934423775</v>
      </c>
      <c r="K93" s="303">
        <v>-113595.31238969736</v>
      </c>
      <c r="L93" s="341">
        <v>-104928.87593170683</v>
      </c>
      <c r="M93" s="312">
        <f t="shared" si="12"/>
        <v>2.0654043036202392</v>
      </c>
      <c r="N93" s="313">
        <v>-470301.46489532274</v>
      </c>
      <c r="O93" s="304">
        <v>-429639.41138920828</v>
      </c>
      <c r="P93" s="342">
        <v>-423861.78708387644</v>
      </c>
      <c r="Q93" s="314">
        <f t="shared" si="9"/>
        <v>1.3769362024146441</v>
      </c>
      <c r="R93" s="337">
        <v>16</v>
      </c>
    </row>
    <row r="94" spans="1:18" ht="16.5">
      <c r="A94">
        <v>239</v>
      </c>
      <c r="B94" s="10" t="s">
        <v>76</v>
      </c>
      <c r="C94" s="87">
        <v>2095</v>
      </c>
      <c r="D94" s="258">
        <v>11743967.452050168</v>
      </c>
      <c r="E94" s="259">
        <v>11539073.672242628</v>
      </c>
      <c r="F94" s="339">
        <v>11528997</v>
      </c>
      <c r="G94" s="257">
        <f t="shared" si="10"/>
        <v>-10076.67224262841</v>
      </c>
      <c r="H94" s="260">
        <f t="shared" si="11"/>
        <v>-8.7326526624645438E-4</v>
      </c>
      <c r="I94" s="340">
        <f t="shared" si="8"/>
        <v>-4.8098674189157089</v>
      </c>
      <c r="J94" s="311">
        <v>66499.639230492525</v>
      </c>
      <c r="K94" s="303">
        <v>189452.97645745569</v>
      </c>
      <c r="L94" s="341">
        <v>195498.780700011</v>
      </c>
      <c r="M94" s="312">
        <f t="shared" si="12"/>
        <v>2.8858254141075483</v>
      </c>
      <c r="N94" s="313">
        <v>-373186.06952866755</v>
      </c>
      <c r="O94" s="304">
        <v>-291518.78551606101</v>
      </c>
      <c r="P94" s="342">
        <v>-287488.2493543544</v>
      </c>
      <c r="Q94" s="314">
        <f t="shared" si="9"/>
        <v>1.9238836094064955</v>
      </c>
      <c r="R94" s="337">
        <v>11</v>
      </c>
    </row>
    <row r="95" spans="1:18" ht="16.5">
      <c r="A95">
        <v>240</v>
      </c>
      <c r="B95" s="10" t="s">
        <v>77</v>
      </c>
      <c r="C95" s="87">
        <v>19982</v>
      </c>
      <c r="D95" s="258">
        <v>103860192.39464892</v>
      </c>
      <c r="E95" s="259">
        <v>102013286.34923451</v>
      </c>
      <c r="F95" s="339">
        <v>101924106</v>
      </c>
      <c r="G95" s="257">
        <f t="shared" si="10"/>
        <v>-89180.349234506488</v>
      </c>
      <c r="H95" s="260">
        <f t="shared" si="11"/>
        <v>-8.7420327710259753E-4</v>
      </c>
      <c r="I95" s="340">
        <f t="shared" si="8"/>
        <v>-4.463034192498573</v>
      </c>
      <c r="J95" s="311">
        <v>-7270141.3799906326</v>
      </c>
      <c r="K95" s="303">
        <v>-6161865.5535817854</v>
      </c>
      <c r="L95" s="341">
        <v>-6108357.624492256</v>
      </c>
      <c r="M95" s="312">
        <f t="shared" si="12"/>
        <v>2.67780648030875</v>
      </c>
      <c r="N95" s="313">
        <v>-4508571.2695623096</v>
      </c>
      <c r="O95" s="304">
        <v>-3772056.6173052648</v>
      </c>
      <c r="P95" s="342">
        <v>-3736384.6645788797</v>
      </c>
      <c r="Q95" s="314">
        <f t="shared" si="9"/>
        <v>1.7852043202074412</v>
      </c>
      <c r="R95" s="337">
        <v>19</v>
      </c>
    </row>
    <row r="96" spans="1:18" ht="16.5">
      <c r="A96">
        <v>241</v>
      </c>
      <c r="B96" s="10" t="s">
        <v>78</v>
      </c>
      <c r="C96" s="87">
        <v>7904</v>
      </c>
      <c r="D96" s="258">
        <v>33269398.483910982</v>
      </c>
      <c r="E96" s="259">
        <v>33633701.162030838</v>
      </c>
      <c r="F96" s="339">
        <v>33604416</v>
      </c>
      <c r="G96" s="257">
        <f t="shared" si="10"/>
        <v>-29285.16203083843</v>
      </c>
      <c r="H96" s="260">
        <f t="shared" si="11"/>
        <v>-8.7070887291757577E-4</v>
      </c>
      <c r="I96" s="340">
        <f t="shared" si="8"/>
        <v>-3.7051065322417043</v>
      </c>
      <c r="J96" s="311">
        <v>-1000612.1863359695</v>
      </c>
      <c r="K96" s="303">
        <v>-1219167.593647734</v>
      </c>
      <c r="L96" s="341">
        <v>-1201596.3587326356</v>
      </c>
      <c r="M96" s="312">
        <f t="shared" si="12"/>
        <v>2.2230813404729766</v>
      </c>
      <c r="N96" s="313">
        <v>-710737.15939233941</v>
      </c>
      <c r="O96" s="304">
        <v>-856903.69850878906</v>
      </c>
      <c r="P96" s="342">
        <v>-845189.54189871054</v>
      </c>
      <c r="Q96" s="314">
        <f t="shared" si="9"/>
        <v>1.4820542269836194</v>
      </c>
      <c r="R96" s="337">
        <v>19</v>
      </c>
    </row>
    <row r="97" spans="1:18" ht="16.5">
      <c r="A97">
        <v>244</v>
      </c>
      <c r="B97" s="10" t="s">
        <v>79</v>
      </c>
      <c r="C97" s="87">
        <v>19116</v>
      </c>
      <c r="D97" s="258">
        <v>58328322.243591905</v>
      </c>
      <c r="E97" s="259">
        <v>57565387.134415753</v>
      </c>
      <c r="F97" s="339">
        <v>58983024</v>
      </c>
      <c r="G97" s="257">
        <f t="shared" si="10"/>
        <v>1417636.8655842468</v>
      </c>
      <c r="H97" s="260">
        <f t="shared" si="11"/>
        <v>2.462654967079524E-2</v>
      </c>
      <c r="I97" s="340">
        <f t="shared" si="8"/>
        <v>74.159702112588761</v>
      </c>
      <c r="J97" s="311">
        <v>-451085.92769278958</v>
      </c>
      <c r="K97" s="303">
        <v>6604.4917203561708</v>
      </c>
      <c r="L97" s="341">
        <v>-843977.50751002331</v>
      </c>
      <c r="M97" s="312">
        <f t="shared" si="12"/>
        <v>-44.495814983803072</v>
      </c>
      <c r="N97" s="313">
        <v>-1312281.9088570974</v>
      </c>
      <c r="O97" s="304">
        <v>-1005906.6784446646</v>
      </c>
      <c r="P97" s="342">
        <v>-1572961.3445982235</v>
      </c>
      <c r="Q97" s="314">
        <f t="shared" si="9"/>
        <v>-29.663876655867277</v>
      </c>
      <c r="R97" s="337">
        <v>17</v>
      </c>
    </row>
    <row r="98" spans="1:18" ht="16.5">
      <c r="A98">
        <v>245</v>
      </c>
      <c r="B98" s="10" t="s">
        <v>294</v>
      </c>
      <c r="C98" s="87">
        <v>37232</v>
      </c>
      <c r="D98" s="258">
        <v>129407159.98234227</v>
      </c>
      <c r="E98" s="259">
        <v>128526272.40044649</v>
      </c>
      <c r="F98" s="339">
        <v>128414006</v>
      </c>
      <c r="G98" s="257">
        <f t="shared" si="10"/>
        <v>-112266.40044648945</v>
      </c>
      <c r="H98" s="260">
        <f t="shared" si="11"/>
        <v>-8.7348989704380043E-4</v>
      </c>
      <c r="I98" s="340">
        <f t="shared" si="8"/>
        <v>-3.0153201666977183</v>
      </c>
      <c r="J98" s="311">
        <v>-1720497.251842746</v>
      </c>
      <c r="K98" s="303">
        <v>-1191972.7835027319</v>
      </c>
      <c r="L98" s="341">
        <v>-1124612.8536957274</v>
      </c>
      <c r="M98" s="312">
        <f t="shared" si="12"/>
        <v>1.8091945049152482</v>
      </c>
      <c r="N98" s="313">
        <v>25258.537976205946</v>
      </c>
      <c r="O98" s="304">
        <v>377750.9675316324</v>
      </c>
      <c r="P98" s="342">
        <v>422657.58740302263</v>
      </c>
      <c r="Q98" s="314">
        <f t="shared" si="9"/>
        <v>1.206129669944946</v>
      </c>
      <c r="R98" s="337">
        <v>1</v>
      </c>
    </row>
    <row r="99" spans="1:18" ht="16.5">
      <c r="A99">
        <v>249</v>
      </c>
      <c r="B99" s="10" t="s">
        <v>295</v>
      </c>
      <c r="C99" s="87">
        <v>9443</v>
      </c>
      <c r="D99" s="258">
        <v>43191510.81260208</v>
      </c>
      <c r="E99" s="259">
        <v>43511766.652656622</v>
      </c>
      <c r="F99" s="339">
        <v>43473803</v>
      </c>
      <c r="G99" s="257">
        <f t="shared" si="10"/>
        <v>-37963.652656622231</v>
      </c>
      <c r="H99" s="260">
        <f t="shared" si="11"/>
        <v>-8.7249164024242969E-4</v>
      </c>
      <c r="I99" s="340">
        <f t="shared" si="8"/>
        <v>-4.0202957382846796</v>
      </c>
      <c r="J99" s="311">
        <v>526304.52412093838</v>
      </c>
      <c r="K99" s="303">
        <v>334168.59929156071</v>
      </c>
      <c r="L99" s="341">
        <v>356946.7361238359</v>
      </c>
      <c r="M99" s="312">
        <f t="shared" si="12"/>
        <v>2.4121716437864231</v>
      </c>
      <c r="N99" s="313">
        <v>987547.10459601216</v>
      </c>
      <c r="O99" s="304">
        <v>859145.87156228826</v>
      </c>
      <c r="P99" s="342">
        <v>874331.29611714953</v>
      </c>
      <c r="Q99" s="314">
        <f t="shared" si="9"/>
        <v>1.6081144291921283</v>
      </c>
      <c r="R99" s="337">
        <v>13</v>
      </c>
    </row>
    <row r="100" spans="1:18" ht="16.5">
      <c r="A100">
        <v>250</v>
      </c>
      <c r="B100" s="10" t="s">
        <v>80</v>
      </c>
      <c r="C100" s="87">
        <v>1808</v>
      </c>
      <c r="D100" s="258">
        <v>8975239.7246629316</v>
      </c>
      <c r="E100" s="259">
        <v>9044759.6189134661</v>
      </c>
      <c r="F100" s="339">
        <v>9036881</v>
      </c>
      <c r="G100" s="257">
        <f t="shared" si="10"/>
        <v>-7878.6189134661108</v>
      </c>
      <c r="H100" s="260">
        <f t="shared" si="11"/>
        <v>-8.7107001682954161E-4</v>
      </c>
      <c r="I100" s="340">
        <f t="shared" si="8"/>
        <v>-4.3576432043507252</v>
      </c>
      <c r="J100" s="311">
        <v>234900.40402432714</v>
      </c>
      <c r="K100" s="303">
        <v>193193.3383670809</v>
      </c>
      <c r="L100" s="341">
        <v>197920.72461793592</v>
      </c>
      <c r="M100" s="312">
        <f t="shared" si="12"/>
        <v>2.6147047847649461</v>
      </c>
      <c r="N100" s="313">
        <v>96719.9979143323</v>
      </c>
      <c r="O100" s="304">
        <v>68829.221023912032</v>
      </c>
      <c r="P100" s="342">
        <v>71980.811857818</v>
      </c>
      <c r="Q100" s="314">
        <f t="shared" si="9"/>
        <v>1.7431365231780795</v>
      </c>
      <c r="R100" s="337">
        <v>6</v>
      </c>
    </row>
    <row r="101" spans="1:18" ht="16.5">
      <c r="A101">
        <v>256</v>
      </c>
      <c r="B101" s="10" t="s">
        <v>81</v>
      </c>
      <c r="C101" s="87">
        <v>1581</v>
      </c>
      <c r="D101" s="258">
        <v>7999400.2915495504</v>
      </c>
      <c r="E101" s="259">
        <v>8303832.9878118886</v>
      </c>
      <c r="F101" s="339">
        <v>8379058</v>
      </c>
      <c r="G101" s="257">
        <f t="shared" si="10"/>
        <v>75225.012188111432</v>
      </c>
      <c r="H101" s="260">
        <f t="shared" si="11"/>
        <v>9.0590709493464528E-3</v>
      </c>
      <c r="I101" s="340">
        <f t="shared" si="8"/>
        <v>47.580652870405714</v>
      </c>
      <c r="J101" s="311">
        <v>-39902.216606268856</v>
      </c>
      <c r="K101" s="303">
        <v>-222556.59431700438</v>
      </c>
      <c r="L101" s="341">
        <v>-267691.33868008648</v>
      </c>
      <c r="M101" s="312">
        <f t="shared" si="12"/>
        <v>-28.548225403593996</v>
      </c>
      <c r="N101" s="313">
        <v>-236418.03507668569</v>
      </c>
      <c r="O101" s="304">
        <v>-358280.20944454637</v>
      </c>
      <c r="P101" s="342">
        <v>-388370.03901993233</v>
      </c>
      <c r="Q101" s="314">
        <f t="shared" si="9"/>
        <v>-19.032150269061326</v>
      </c>
      <c r="R101" s="337">
        <v>13</v>
      </c>
    </row>
    <row r="102" spans="1:18" ht="16.5">
      <c r="A102">
        <v>257</v>
      </c>
      <c r="B102" s="10" t="s">
        <v>296</v>
      </c>
      <c r="C102" s="87">
        <v>40433</v>
      </c>
      <c r="D102" s="258">
        <v>123994399.10600336</v>
      </c>
      <c r="E102" s="259">
        <v>124286956.76524302</v>
      </c>
      <c r="F102" s="339">
        <v>124178337</v>
      </c>
      <c r="G102" s="257">
        <f t="shared" si="10"/>
        <v>-108619.76524302363</v>
      </c>
      <c r="H102" s="260">
        <f t="shared" si="11"/>
        <v>-8.7394339736057702E-4</v>
      </c>
      <c r="I102" s="340">
        <f t="shared" si="8"/>
        <v>-2.6864137027433936</v>
      </c>
      <c r="J102" s="311">
        <v>4828326.396470353</v>
      </c>
      <c r="K102" s="303">
        <v>4652727.4146809671</v>
      </c>
      <c r="L102" s="341">
        <v>4717899.5307239471</v>
      </c>
      <c r="M102" s="312">
        <f t="shared" si="12"/>
        <v>1.6118545752969107</v>
      </c>
      <c r="N102" s="313">
        <v>3559200.5384789906</v>
      </c>
      <c r="O102" s="304">
        <v>3443272.2261250205</v>
      </c>
      <c r="P102" s="342">
        <v>3486720.3034870639</v>
      </c>
      <c r="Q102" s="314">
        <f t="shared" si="9"/>
        <v>1.0745697168660084</v>
      </c>
      <c r="R102" s="337">
        <v>1</v>
      </c>
    </row>
    <row r="103" spans="1:18" ht="16.5">
      <c r="A103">
        <v>260</v>
      </c>
      <c r="B103" s="10" t="s">
        <v>297</v>
      </c>
      <c r="C103" s="87">
        <v>9877</v>
      </c>
      <c r="D103" s="258">
        <v>47358852.313262761</v>
      </c>
      <c r="E103" s="259">
        <v>47364942.496019766</v>
      </c>
      <c r="F103" s="339">
        <v>47323638</v>
      </c>
      <c r="G103" s="257">
        <f t="shared" si="10"/>
        <v>-41304.496019765735</v>
      </c>
      <c r="H103" s="260">
        <f t="shared" si="11"/>
        <v>-8.720478447374171E-4</v>
      </c>
      <c r="I103" s="340">
        <f t="shared" si="8"/>
        <v>-4.18188680973633</v>
      </c>
      <c r="J103" s="311">
        <v>4288630.8812484732</v>
      </c>
      <c r="K103" s="303">
        <v>4284998.0357474945</v>
      </c>
      <c r="L103" s="341">
        <v>4309780.9450360192</v>
      </c>
      <c r="M103" s="312">
        <f t="shared" si="12"/>
        <v>2.5091535171129542</v>
      </c>
      <c r="N103" s="313">
        <v>2817110.8710943582</v>
      </c>
      <c r="O103" s="304">
        <v>2814313.2462343522</v>
      </c>
      <c r="P103" s="342">
        <v>2830835.1857600482</v>
      </c>
      <c r="Q103" s="314">
        <f t="shared" si="9"/>
        <v>1.6727690114099405</v>
      </c>
      <c r="R103" s="337">
        <v>12</v>
      </c>
    </row>
    <row r="104" spans="1:18" ht="16.5">
      <c r="A104">
        <v>261</v>
      </c>
      <c r="B104" s="10" t="s">
        <v>82</v>
      </c>
      <c r="C104" s="87">
        <v>6523</v>
      </c>
      <c r="D104" s="258">
        <v>30196663.333895337</v>
      </c>
      <c r="E104" s="259">
        <v>30365242.625615474</v>
      </c>
      <c r="F104" s="339">
        <v>30338562</v>
      </c>
      <c r="G104" s="257">
        <f t="shared" si="10"/>
        <v>-26680.625615473837</v>
      </c>
      <c r="H104" s="260">
        <f t="shared" si="11"/>
        <v>-8.7865675714926203E-4</v>
      </c>
      <c r="I104" s="340">
        <f t="shared" si="8"/>
        <v>-4.0902384815995454</v>
      </c>
      <c r="J104" s="311">
        <v>-391404.62765453779</v>
      </c>
      <c r="K104" s="303">
        <v>-492570.51705580379</v>
      </c>
      <c r="L104" s="341">
        <v>-476562.29855948989</v>
      </c>
      <c r="M104" s="312">
        <f t="shared" si="12"/>
        <v>2.4541190397537789</v>
      </c>
      <c r="N104" s="313">
        <v>1302529.457537344</v>
      </c>
      <c r="O104" s="304">
        <v>1235409.13779514</v>
      </c>
      <c r="P104" s="342">
        <v>1246081.2834593584</v>
      </c>
      <c r="Q104" s="314">
        <f t="shared" si="9"/>
        <v>1.6360793598372447</v>
      </c>
      <c r="R104" s="337">
        <v>19</v>
      </c>
    </row>
    <row r="105" spans="1:18" ht="16.5">
      <c r="A105">
        <v>263</v>
      </c>
      <c r="B105" s="10" t="s">
        <v>83</v>
      </c>
      <c r="C105" s="87">
        <v>7759</v>
      </c>
      <c r="D105" s="258">
        <v>37728567.898997001</v>
      </c>
      <c r="E105" s="259">
        <v>37641356.145347409</v>
      </c>
      <c r="F105" s="339">
        <v>37608446</v>
      </c>
      <c r="G105" s="257">
        <f t="shared" si="10"/>
        <v>-32910.14534740895</v>
      </c>
      <c r="H105" s="260">
        <f t="shared" si="11"/>
        <v>-8.7430817371006832E-4</v>
      </c>
      <c r="I105" s="340">
        <f t="shared" si="8"/>
        <v>-4.2415447025916935</v>
      </c>
      <c r="J105" s="311">
        <v>1152212.158487858</v>
      </c>
      <c r="K105" s="303">
        <v>1204569.2273792345</v>
      </c>
      <c r="L105" s="341">
        <v>1224315.5131435227</v>
      </c>
      <c r="M105" s="312">
        <f t="shared" si="12"/>
        <v>2.5449524119458897</v>
      </c>
      <c r="N105" s="313">
        <v>669973.4952983309</v>
      </c>
      <c r="O105" s="304">
        <v>704347.82650707709</v>
      </c>
      <c r="P105" s="342">
        <v>717512.01701661141</v>
      </c>
      <c r="Q105" s="314">
        <f t="shared" si="9"/>
        <v>1.696634941298405</v>
      </c>
      <c r="R105" s="337">
        <v>11</v>
      </c>
    </row>
    <row r="106" spans="1:18" ht="16.5">
      <c r="A106">
        <v>265</v>
      </c>
      <c r="B106" s="10" t="s">
        <v>84</v>
      </c>
      <c r="C106" s="87">
        <v>1088</v>
      </c>
      <c r="D106" s="258">
        <v>5803334.8952948786</v>
      </c>
      <c r="E106" s="259">
        <v>5642273.0156355649</v>
      </c>
      <c r="F106" s="339">
        <v>5666513</v>
      </c>
      <c r="G106" s="257">
        <f t="shared" si="10"/>
        <v>24239.984364435077</v>
      </c>
      <c r="H106" s="260">
        <f t="shared" si="11"/>
        <v>4.2961381516389814E-3</v>
      </c>
      <c r="I106" s="340">
        <f t="shared" si="8"/>
        <v>22.27939739378224</v>
      </c>
      <c r="J106" s="311">
        <v>340895.71897904784</v>
      </c>
      <c r="K106" s="303">
        <v>437538.53789059952</v>
      </c>
      <c r="L106" s="341">
        <v>422994.28370602295</v>
      </c>
      <c r="M106" s="312">
        <f t="shared" si="12"/>
        <v>-13.367880684353462</v>
      </c>
      <c r="N106" s="313">
        <v>147400.05252188485</v>
      </c>
      <c r="O106" s="304">
        <v>211728.03904742259</v>
      </c>
      <c r="P106" s="342">
        <v>202031.86959103993</v>
      </c>
      <c r="Q106" s="314">
        <f t="shared" si="9"/>
        <v>-8.9119204562340624</v>
      </c>
      <c r="R106" s="337">
        <v>13</v>
      </c>
    </row>
    <row r="107" spans="1:18" ht="16.5">
      <c r="A107">
        <v>271</v>
      </c>
      <c r="B107" s="10" t="s">
        <v>298</v>
      </c>
      <c r="C107" s="87">
        <v>6951</v>
      </c>
      <c r="D107" s="258">
        <v>30496895.214390013</v>
      </c>
      <c r="E107" s="259">
        <v>31444193.966960035</v>
      </c>
      <c r="F107" s="339">
        <v>31416689</v>
      </c>
      <c r="G107" s="257">
        <f t="shared" si="10"/>
        <v>-27504.966960035264</v>
      </c>
      <c r="H107" s="260">
        <f t="shared" si="11"/>
        <v>-8.7472323154271631E-4</v>
      </c>
      <c r="I107" s="340">
        <f t="shared" si="8"/>
        <v>-3.9569798532635971</v>
      </c>
      <c r="J107" s="311">
        <v>234415.18435002558</v>
      </c>
      <c r="K107" s="303">
        <v>-333943.2068839125</v>
      </c>
      <c r="L107" s="341">
        <v>-317440.41636771831</v>
      </c>
      <c r="M107" s="312">
        <f t="shared" si="12"/>
        <v>2.3741606267003581</v>
      </c>
      <c r="N107" s="313">
        <v>170333.65025739381</v>
      </c>
      <c r="O107" s="304">
        <v>-208940.53599895732</v>
      </c>
      <c r="P107" s="342">
        <v>-197938.67565481996</v>
      </c>
      <c r="Q107" s="314">
        <f t="shared" si="9"/>
        <v>1.5827737511347082</v>
      </c>
      <c r="R107" s="337">
        <v>4</v>
      </c>
    </row>
    <row r="108" spans="1:18" ht="16.5">
      <c r="A108">
        <v>272</v>
      </c>
      <c r="B108" s="10" t="s">
        <v>299</v>
      </c>
      <c r="C108" s="87">
        <v>47909</v>
      </c>
      <c r="D108" s="258">
        <v>187115589.87962046</v>
      </c>
      <c r="E108" s="259">
        <v>188257972.41101745</v>
      </c>
      <c r="F108" s="339">
        <v>188093031</v>
      </c>
      <c r="G108" s="257">
        <f t="shared" si="10"/>
        <v>-164941.41101744771</v>
      </c>
      <c r="H108" s="260">
        <f t="shared" si="11"/>
        <v>-8.7614568936999148E-4</v>
      </c>
      <c r="I108" s="340">
        <f t="shared" si="8"/>
        <v>-3.4428063832984974</v>
      </c>
      <c r="J108" s="311">
        <v>-5453441.9219217822</v>
      </c>
      <c r="K108" s="303">
        <v>-6138874.9437703043</v>
      </c>
      <c r="L108" s="341">
        <v>-6039909.8979731565</v>
      </c>
      <c r="M108" s="312">
        <f t="shared" si="12"/>
        <v>2.0656879875837064</v>
      </c>
      <c r="N108" s="313">
        <v>-2165021.1520381705</v>
      </c>
      <c r="O108" s="304">
        <v>-2621914.6033456684</v>
      </c>
      <c r="P108" s="342">
        <v>-2555937.9061475191</v>
      </c>
      <c r="Q108" s="314">
        <f t="shared" si="9"/>
        <v>1.3771253250568636</v>
      </c>
      <c r="R108" s="337">
        <v>16</v>
      </c>
    </row>
    <row r="109" spans="1:18" ht="16.5">
      <c r="A109">
        <v>273</v>
      </c>
      <c r="B109" s="10" t="s">
        <v>85</v>
      </c>
      <c r="C109" s="87">
        <v>3989</v>
      </c>
      <c r="D109" s="258">
        <v>19046865.401472989</v>
      </c>
      <c r="E109" s="259">
        <v>20099347.303655505</v>
      </c>
      <c r="F109" s="339">
        <v>19957007</v>
      </c>
      <c r="G109" s="257">
        <f t="shared" si="10"/>
        <v>-142340.30365550518</v>
      </c>
      <c r="H109" s="260">
        <f t="shared" si="11"/>
        <v>-7.0818371116766312E-3</v>
      </c>
      <c r="I109" s="340">
        <f t="shared" si="8"/>
        <v>-35.683204726875204</v>
      </c>
      <c r="J109" s="311">
        <v>-268030.49669088877</v>
      </c>
      <c r="K109" s="303">
        <v>-899533.65560442011</v>
      </c>
      <c r="L109" s="341">
        <v>-814129.30658958305</v>
      </c>
      <c r="M109" s="312">
        <f t="shared" si="12"/>
        <v>21.409964656514681</v>
      </c>
      <c r="N109" s="313">
        <v>1323572.7433761363</v>
      </c>
      <c r="O109" s="304">
        <v>902818.32208426797</v>
      </c>
      <c r="P109" s="342">
        <v>959754.55476083152</v>
      </c>
      <c r="Q109" s="314">
        <f t="shared" si="9"/>
        <v>14.273309771011169</v>
      </c>
      <c r="R109" s="337">
        <v>19</v>
      </c>
    </row>
    <row r="110" spans="1:18" ht="16.5">
      <c r="A110">
        <v>275</v>
      </c>
      <c r="B110" s="10" t="s">
        <v>86</v>
      </c>
      <c r="C110" s="87">
        <v>2586</v>
      </c>
      <c r="D110" s="258">
        <v>11667494.82640557</v>
      </c>
      <c r="E110" s="259">
        <v>11886496.714561982</v>
      </c>
      <c r="F110" s="339">
        <v>11912800</v>
      </c>
      <c r="G110" s="257">
        <f t="shared" si="10"/>
        <v>26303.28543801792</v>
      </c>
      <c r="H110" s="260">
        <f t="shared" si="11"/>
        <v>2.2128711318107823E-3</v>
      </c>
      <c r="I110" s="340">
        <f t="shared" si="8"/>
        <v>10.171417416093549</v>
      </c>
      <c r="J110" s="311">
        <v>595373.6805941792</v>
      </c>
      <c r="K110" s="303">
        <v>463976.11544823751</v>
      </c>
      <c r="L110" s="341">
        <v>448194.39721103443</v>
      </c>
      <c r="M110" s="312">
        <f t="shared" si="12"/>
        <v>-6.1027526052602781</v>
      </c>
      <c r="N110" s="313">
        <v>559061.58779389714</v>
      </c>
      <c r="O110" s="304">
        <v>471400.17055667861</v>
      </c>
      <c r="P110" s="342">
        <v>460879.0250652135</v>
      </c>
      <c r="Q110" s="314">
        <f t="shared" si="9"/>
        <v>-4.0685017368387904</v>
      </c>
      <c r="R110" s="337">
        <v>13</v>
      </c>
    </row>
    <row r="111" spans="1:18" ht="16.5">
      <c r="A111">
        <v>276</v>
      </c>
      <c r="B111" s="10" t="s">
        <v>300</v>
      </c>
      <c r="C111" s="87">
        <v>15035</v>
      </c>
      <c r="D111" s="258">
        <v>41513385.402179286</v>
      </c>
      <c r="E111" s="259">
        <v>42185757.26233694</v>
      </c>
      <c r="F111" s="339">
        <v>42148676</v>
      </c>
      <c r="G111" s="257">
        <f t="shared" si="10"/>
        <v>-37081.262336939573</v>
      </c>
      <c r="H111" s="260">
        <f t="shared" si="11"/>
        <v>-8.7899956628360409E-4</v>
      </c>
      <c r="I111" s="340">
        <f t="shared" si="8"/>
        <v>-2.4663293872257781</v>
      </c>
      <c r="J111" s="311">
        <v>2198641.1221422497</v>
      </c>
      <c r="K111" s="303">
        <v>1795181.6723449104</v>
      </c>
      <c r="L111" s="341">
        <v>1817430.1323513938</v>
      </c>
      <c r="M111" s="312">
        <f t="shared" si="12"/>
        <v>1.4797778521106328</v>
      </c>
      <c r="N111" s="313">
        <v>729778.7348113755</v>
      </c>
      <c r="O111" s="304">
        <v>461447.76818603708</v>
      </c>
      <c r="P111" s="342">
        <v>476280.07485705195</v>
      </c>
      <c r="Q111" s="314">
        <f t="shared" si="9"/>
        <v>0.98651856807548188</v>
      </c>
      <c r="R111" s="337">
        <v>12</v>
      </c>
    </row>
    <row r="112" spans="1:18" ht="16.5">
      <c r="A112">
        <v>280</v>
      </c>
      <c r="B112" s="10" t="s">
        <v>87</v>
      </c>
      <c r="C112" s="87">
        <v>2050</v>
      </c>
      <c r="D112" s="258">
        <v>8768393.404889429</v>
      </c>
      <c r="E112" s="259">
        <v>9181376.3022048529</v>
      </c>
      <c r="F112" s="339">
        <v>8592058</v>
      </c>
      <c r="G112" s="257">
        <f t="shared" si="10"/>
        <v>-589318.30220485292</v>
      </c>
      <c r="H112" s="260">
        <f t="shared" si="11"/>
        <v>-6.4186270424765365E-2</v>
      </c>
      <c r="I112" s="340">
        <f t="shared" si="8"/>
        <v>-287.47234253895266</v>
      </c>
      <c r="J112" s="311">
        <v>-113659.99689489689</v>
      </c>
      <c r="K112" s="303">
        <v>-361443.65754539368</v>
      </c>
      <c r="L112" s="341">
        <v>-7852.4502045848512</v>
      </c>
      <c r="M112" s="312">
        <f t="shared" si="12"/>
        <v>172.48351577600431</v>
      </c>
      <c r="N112" s="313">
        <v>186605.95704321098</v>
      </c>
      <c r="O112" s="304">
        <v>21309.459079513141</v>
      </c>
      <c r="P112" s="342">
        <v>257036.93064005545</v>
      </c>
      <c r="Q112" s="314">
        <f t="shared" si="9"/>
        <v>114.9890105173377</v>
      </c>
      <c r="R112" s="337">
        <v>15</v>
      </c>
    </row>
    <row r="113" spans="1:18" ht="16.5">
      <c r="A113">
        <v>284</v>
      </c>
      <c r="B113" s="10" t="s">
        <v>301</v>
      </c>
      <c r="C113" s="87">
        <v>2271</v>
      </c>
      <c r="D113" s="258">
        <v>9203189.432977153</v>
      </c>
      <c r="E113" s="259">
        <v>9255480.1900411006</v>
      </c>
      <c r="F113" s="339">
        <v>9247416</v>
      </c>
      <c r="G113" s="257">
        <f t="shared" si="10"/>
        <v>-8064.1900411006063</v>
      </c>
      <c r="H113" s="260">
        <f t="shared" si="11"/>
        <v>-8.7128813151992669E-4</v>
      </c>
      <c r="I113" s="340">
        <f t="shared" si="8"/>
        <v>-3.5509423342583033</v>
      </c>
      <c r="J113" s="311">
        <v>1055346.3034045529</v>
      </c>
      <c r="K113" s="303">
        <v>1023978.8586301102</v>
      </c>
      <c r="L113" s="341">
        <v>1028817.6081680136</v>
      </c>
      <c r="M113" s="312">
        <f t="shared" si="12"/>
        <v>2.1306691051974753</v>
      </c>
      <c r="N113" s="313">
        <v>853011.55306537787</v>
      </c>
      <c r="O113" s="304">
        <v>831976.06919490534</v>
      </c>
      <c r="P113" s="342">
        <v>835201.90222017828</v>
      </c>
      <c r="Q113" s="314">
        <f t="shared" si="9"/>
        <v>1.420446070133393</v>
      </c>
      <c r="R113" s="337">
        <v>2</v>
      </c>
    </row>
    <row r="114" spans="1:18" ht="16.5">
      <c r="A114">
        <v>285</v>
      </c>
      <c r="B114" s="10" t="s">
        <v>88</v>
      </c>
      <c r="C114" s="87">
        <v>51241</v>
      </c>
      <c r="D114" s="258">
        <v>233855331.09020281</v>
      </c>
      <c r="E114" s="259">
        <v>236749129.64617407</v>
      </c>
      <c r="F114" s="339">
        <v>236758561</v>
      </c>
      <c r="G114" s="257">
        <f t="shared" si="10"/>
        <v>9431.3538259267807</v>
      </c>
      <c r="H114" s="260">
        <f t="shared" si="11"/>
        <v>3.9836910234990567E-5</v>
      </c>
      <c r="I114" s="340">
        <f t="shared" si="8"/>
        <v>0.18405873862584221</v>
      </c>
      <c r="J114" s="311">
        <v>931007.5410607052</v>
      </c>
      <c r="K114" s="303">
        <v>-805125.65773407952</v>
      </c>
      <c r="L114" s="341">
        <v>-810784.20997074631</v>
      </c>
      <c r="M114" s="312">
        <f t="shared" si="12"/>
        <v>-0.11043016796445788</v>
      </c>
      <c r="N114" s="313">
        <v>3945298.2948206807</v>
      </c>
      <c r="O114" s="304">
        <v>2785297.5613505011</v>
      </c>
      <c r="P114" s="342">
        <v>2781525.1931927828</v>
      </c>
      <c r="Q114" s="314">
        <f t="shared" si="9"/>
        <v>-7.3620111975143551E-2</v>
      </c>
      <c r="R114" s="337">
        <v>8</v>
      </c>
    </row>
    <row r="115" spans="1:18" ht="16.5">
      <c r="A115">
        <v>286</v>
      </c>
      <c r="B115" s="10" t="s">
        <v>89</v>
      </c>
      <c r="C115" s="87">
        <v>80454</v>
      </c>
      <c r="D115" s="258">
        <v>355006794.10388374</v>
      </c>
      <c r="E115" s="259">
        <v>357277321.69165021</v>
      </c>
      <c r="F115" s="339">
        <v>356965061</v>
      </c>
      <c r="G115" s="257">
        <f t="shared" si="10"/>
        <v>-312260.69165021181</v>
      </c>
      <c r="H115" s="260">
        <f t="shared" si="11"/>
        <v>-8.7400087464748128E-4</v>
      </c>
      <c r="I115" s="340">
        <f t="shared" si="8"/>
        <v>-3.8812326503369854</v>
      </c>
      <c r="J115" s="311">
        <v>-3126300.4579730504</v>
      </c>
      <c r="K115" s="303">
        <v>-4488371.5490439953</v>
      </c>
      <c r="L115" s="341">
        <v>-4301015.2112129303</v>
      </c>
      <c r="M115" s="312">
        <f t="shared" si="12"/>
        <v>2.3287386311564999</v>
      </c>
      <c r="N115" s="313">
        <v>380486.66664846765</v>
      </c>
      <c r="O115" s="304">
        <v>-531897.92138022336</v>
      </c>
      <c r="P115" s="342">
        <v>-406993.69615939754</v>
      </c>
      <c r="Q115" s="314">
        <f t="shared" si="9"/>
        <v>1.5524924207724391</v>
      </c>
      <c r="R115" s="337">
        <v>8</v>
      </c>
    </row>
    <row r="116" spans="1:18" ht="16.5">
      <c r="A116">
        <v>287</v>
      </c>
      <c r="B116" s="10" t="s">
        <v>302</v>
      </c>
      <c r="C116" s="87">
        <v>6380</v>
      </c>
      <c r="D116" s="258">
        <v>30397855.282756053</v>
      </c>
      <c r="E116" s="259">
        <v>29534155.471796054</v>
      </c>
      <c r="F116" s="339">
        <v>29508439</v>
      </c>
      <c r="G116" s="257">
        <f t="shared" si="10"/>
        <v>-25716.471796054393</v>
      </c>
      <c r="H116" s="260">
        <f t="shared" si="11"/>
        <v>-8.7073665677058561E-4</v>
      </c>
      <c r="I116" s="340">
        <f t="shared" si="8"/>
        <v>-4.0307949523596225</v>
      </c>
      <c r="J116" s="311">
        <v>1073269.7562788855</v>
      </c>
      <c r="K116" s="303">
        <v>1591500.2013969633</v>
      </c>
      <c r="L116" s="341">
        <v>1606930.1544386714</v>
      </c>
      <c r="M116" s="312">
        <f t="shared" si="12"/>
        <v>2.4184879375718018</v>
      </c>
      <c r="N116" s="313">
        <v>717008.02769912384</v>
      </c>
      <c r="O116" s="304">
        <v>1062308.4265031074</v>
      </c>
      <c r="P116" s="342">
        <v>1072595.0618642569</v>
      </c>
      <c r="Q116" s="314">
        <f t="shared" si="9"/>
        <v>1.6123252917162134</v>
      </c>
      <c r="R116" s="337">
        <v>15</v>
      </c>
    </row>
    <row r="117" spans="1:18" ht="16.5">
      <c r="A117">
        <v>288</v>
      </c>
      <c r="B117" s="10" t="s">
        <v>303</v>
      </c>
      <c r="C117" s="87">
        <v>6442</v>
      </c>
      <c r="D117" s="258">
        <v>26821722.219703481</v>
      </c>
      <c r="E117" s="259">
        <v>26434441.009936474</v>
      </c>
      <c r="F117" s="339">
        <v>26270438</v>
      </c>
      <c r="G117" s="257">
        <f t="shared" si="10"/>
        <v>-164003.00993647426</v>
      </c>
      <c r="H117" s="260">
        <f t="shared" si="11"/>
        <v>-6.2041414030592507E-3</v>
      </c>
      <c r="I117" s="340">
        <f t="shared" si="8"/>
        <v>-25.458399555491194</v>
      </c>
      <c r="J117" s="311">
        <v>-814309.59776317223</v>
      </c>
      <c r="K117" s="303">
        <v>-581943.32080212701</v>
      </c>
      <c r="L117" s="341">
        <v>-483541.52055936662</v>
      </c>
      <c r="M117" s="312">
        <f t="shared" si="12"/>
        <v>15.275038845507668</v>
      </c>
      <c r="N117" s="313">
        <v>-842181.69835989841</v>
      </c>
      <c r="O117" s="304">
        <v>-687227.57612451701</v>
      </c>
      <c r="P117" s="342">
        <v>-621626.37596266565</v>
      </c>
      <c r="Q117" s="314">
        <f t="shared" si="9"/>
        <v>10.183359230340168</v>
      </c>
      <c r="R117" s="337">
        <v>15</v>
      </c>
    </row>
    <row r="118" spans="1:18" ht="16.5">
      <c r="A118">
        <v>290</v>
      </c>
      <c r="B118" s="10" t="s">
        <v>90</v>
      </c>
      <c r="C118" s="87">
        <v>7928</v>
      </c>
      <c r="D118" s="258">
        <v>44791267.485121071</v>
      </c>
      <c r="E118" s="259">
        <v>44163948.066524126</v>
      </c>
      <c r="F118" s="339">
        <v>44125283</v>
      </c>
      <c r="G118" s="257">
        <f t="shared" si="10"/>
        <v>-38665.066524125636</v>
      </c>
      <c r="H118" s="260">
        <f t="shared" si="11"/>
        <v>-8.7548935765173149E-4</v>
      </c>
      <c r="I118" s="340">
        <f t="shared" si="8"/>
        <v>-4.8770265545062612</v>
      </c>
      <c r="J118" s="311">
        <v>-464708.15251307294</v>
      </c>
      <c r="K118" s="303">
        <v>-88281.412196629812</v>
      </c>
      <c r="L118" s="341">
        <v>-65082.62521018627</v>
      </c>
      <c r="M118" s="312">
        <f t="shared" si="12"/>
        <v>2.9261840295715871</v>
      </c>
      <c r="N118" s="313">
        <v>287056.14183100866</v>
      </c>
      <c r="O118" s="304">
        <v>537387.29266791081</v>
      </c>
      <c r="P118" s="342">
        <v>552853.15065888315</v>
      </c>
      <c r="Q118" s="314">
        <f t="shared" si="9"/>
        <v>1.9507893530489844</v>
      </c>
      <c r="R118" s="337">
        <v>18</v>
      </c>
    </row>
    <row r="119" spans="1:18" ht="16.5">
      <c r="A119">
        <v>291</v>
      </c>
      <c r="B119" s="10" t="s">
        <v>304</v>
      </c>
      <c r="C119" s="87">
        <v>2158</v>
      </c>
      <c r="D119" s="258">
        <v>11256507.144720394</v>
      </c>
      <c r="E119" s="259">
        <v>11247458.961879544</v>
      </c>
      <c r="F119" s="339">
        <v>11237659</v>
      </c>
      <c r="G119" s="257">
        <f t="shared" si="10"/>
        <v>-9799.9618795439601</v>
      </c>
      <c r="H119" s="260">
        <f t="shared" si="11"/>
        <v>-8.7130452422707087E-4</v>
      </c>
      <c r="I119" s="340">
        <f t="shared" si="8"/>
        <v>-4.541224225923985</v>
      </c>
      <c r="J119" s="311">
        <v>950904.73402385158</v>
      </c>
      <c r="K119" s="303">
        <v>956335.87941771001</v>
      </c>
      <c r="L119" s="341">
        <v>962215.81022848887</v>
      </c>
      <c r="M119" s="312">
        <f t="shared" si="12"/>
        <v>2.7247130726500775</v>
      </c>
      <c r="N119" s="313">
        <v>896243.77007172839</v>
      </c>
      <c r="O119" s="304">
        <v>899825.03005968791</v>
      </c>
      <c r="P119" s="342">
        <v>903744.98393354379</v>
      </c>
      <c r="Q119" s="314">
        <f t="shared" si="9"/>
        <v>1.8164753817682469</v>
      </c>
      <c r="R119" s="337">
        <v>6</v>
      </c>
    </row>
    <row r="120" spans="1:18" ht="16.5">
      <c r="A120">
        <v>297</v>
      </c>
      <c r="B120" s="10" t="s">
        <v>91</v>
      </c>
      <c r="C120" s="87">
        <v>121543</v>
      </c>
      <c r="D120" s="258">
        <v>490440465.71322721</v>
      </c>
      <c r="E120" s="259">
        <v>477271332.11567742</v>
      </c>
      <c r="F120" s="339">
        <v>486586285</v>
      </c>
      <c r="G120" s="257">
        <f t="shared" si="10"/>
        <v>9314952.8843225837</v>
      </c>
      <c r="H120" s="260">
        <f t="shared" si="11"/>
        <v>1.9517101190701509E-2</v>
      </c>
      <c r="I120" s="340">
        <f t="shared" si="8"/>
        <v>76.639155560769311</v>
      </c>
      <c r="J120" s="311">
        <v>-14117505.026139481</v>
      </c>
      <c r="K120" s="303">
        <v>-6216290.9374902397</v>
      </c>
      <c r="L120" s="341">
        <v>-11805262.822869556</v>
      </c>
      <c r="M120" s="312">
        <f t="shared" si="12"/>
        <v>-45.983494609967799</v>
      </c>
      <c r="N120" s="313">
        <v>-6481568.6417166879</v>
      </c>
      <c r="O120" s="304">
        <v>-1209391.2495430226</v>
      </c>
      <c r="P120" s="342">
        <v>-4935372.5064624157</v>
      </c>
      <c r="Q120" s="314">
        <f t="shared" si="9"/>
        <v>-30.655663073310624</v>
      </c>
      <c r="R120" s="337">
        <v>11</v>
      </c>
    </row>
    <row r="121" spans="1:18" ht="16.5">
      <c r="A121">
        <v>300</v>
      </c>
      <c r="B121" s="10" t="s">
        <v>92</v>
      </c>
      <c r="C121" s="87">
        <v>3528</v>
      </c>
      <c r="D121" s="258">
        <v>15854435.089735491</v>
      </c>
      <c r="E121" s="259">
        <v>16085633.932508774</v>
      </c>
      <c r="F121" s="339">
        <v>16071598</v>
      </c>
      <c r="G121" s="257">
        <f t="shared" si="10"/>
        <v>-14035.932508774102</v>
      </c>
      <c r="H121" s="260">
        <f t="shared" si="11"/>
        <v>-8.7257565152018893E-4</v>
      </c>
      <c r="I121" s="340">
        <f t="shared" si="8"/>
        <v>-3.9784389197205505</v>
      </c>
      <c r="J121" s="311">
        <v>1455854.0474903292</v>
      </c>
      <c r="K121" s="303">
        <v>1317138.6827333088</v>
      </c>
      <c r="L121" s="341">
        <v>1325560.2991796143</v>
      </c>
      <c r="M121" s="312">
        <f t="shared" si="12"/>
        <v>2.3870794915832008</v>
      </c>
      <c r="N121" s="311">
        <v>816011.03948278818</v>
      </c>
      <c r="O121" s="303">
        <v>723464.49562194885</v>
      </c>
      <c r="P121" s="341">
        <v>729078.90658615809</v>
      </c>
      <c r="Q121" s="314">
        <f t="shared" si="9"/>
        <v>1.5913863277237066</v>
      </c>
      <c r="R121" s="337">
        <v>14</v>
      </c>
    </row>
    <row r="122" spans="1:18" ht="16.5">
      <c r="A122">
        <v>301</v>
      </c>
      <c r="B122" s="10" t="s">
        <v>93</v>
      </c>
      <c r="C122" s="87">
        <v>20197</v>
      </c>
      <c r="D122" s="258">
        <v>94311084.993447155</v>
      </c>
      <c r="E122" s="259">
        <v>94681176.404734939</v>
      </c>
      <c r="F122" s="339">
        <v>94733756</v>
      </c>
      <c r="G122" s="257">
        <f t="shared" si="10"/>
        <v>52579.595265060663</v>
      </c>
      <c r="H122" s="260">
        <f t="shared" si="11"/>
        <v>5.5533314288679656E-4</v>
      </c>
      <c r="I122" s="340">
        <f t="shared" si="8"/>
        <v>2.6033368948388702</v>
      </c>
      <c r="J122" s="311">
        <v>717073.25065928139</v>
      </c>
      <c r="K122" s="303">
        <v>495099.59500097728</v>
      </c>
      <c r="L122" s="341">
        <v>463551.83119081572</v>
      </c>
      <c r="M122" s="312">
        <f t="shared" si="12"/>
        <v>-1.5620024662158518</v>
      </c>
      <c r="N122" s="313">
        <v>-633320.12612438854</v>
      </c>
      <c r="O122" s="304">
        <v>-782737.17307722894</v>
      </c>
      <c r="P122" s="342">
        <v>-803769.0156173053</v>
      </c>
      <c r="Q122" s="314">
        <f t="shared" si="9"/>
        <v>-1.0413349774756822</v>
      </c>
      <c r="R122" s="337">
        <v>14</v>
      </c>
    </row>
    <row r="123" spans="1:18" ht="16.5">
      <c r="A123">
        <v>304</v>
      </c>
      <c r="B123" s="10" t="s">
        <v>305</v>
      </c>
      <c r="C123" s="87">
        <v>971</v>
      </c>
      <c r="D123" s="258">
        <v>4870062.4429641832</v>
      </c>
      <c r="E123" s="259">
        <v>4186457.9538516654</v>
      </c>
      <c r="F123" s="339">
        <v>4927451</v>
      </c>
      <c r="G123" s="257">
        <f t="shared" si="10"/>
        <v>740993.04614833463</v>
      </c>
      <c r="H123" s="260">
        <f t="shared" si="11"/>
        <v>0.17699760855512692</v>
      </c>
      <c r="I123" s="340">
        <f t="shared" si="8"/>
        <v>763.12363146069481</v>
      </c>
      <c r="J123" s="311">
        <v>-335143.88026683748</v>
      </c>
      <c r="K123" s="303">
        <v>75017.11801353663</v>
      </c>
      <c r="L123" s="341">
        <v>-369578.77209693141</v>
      </c>
      <c r="M123" s="312">
        <f t="shared" si="12"/>
        <v>-457.87424316217101</v>
      </c>
      <c r="N123" s="311">
        <v>-69377.10175927107</v>
      </c>
      <c r="O123" s="303">
        <v>204093.51694220459</v>
      </c>
      <c r="P123" s="341">
        <v>-92303.743131439114</v>
      </c>
      <c r="Q123" s="314">
        <f t="shared" si="9"/>
        <v>-305.24949544144562</v>
      </c>
      <c r="R123" s="337">
        <v>2</v>
      </c>
    </row>
    <row r="124" spans="1:18" ht="16.5">
      <c r="A124">
        <v>305</v>
      </c>
      <c r="B124" s="10" t="s">
        <v>94</v>
      </c>
      <c r="C124" s="87">
        <v>15165</v>
      </c>
      <c r="D124" s="258">
        <v>66156211.885958016</v>
      </c>
      <c r="E124" s="259">
        <v>65770400.667165659</v>
      </c>
      <c r="F124" s="339">
        <v>66257766</v>
      </c>
      <c r="G124" s="257">
        <f t="shared" si="10"/>
        <v>487365.33283434063</v>
      </c>
      <c r="H124" s="260">
        <f t="shared" si="11"/>
        <v>7.41010132051159E-3</v>
      </c>
      <c r="I124" s="340">
        <f t="shared" si="8"/>
        <v>32.137509583537131</v>
      </c>
      <c r="J124" s="311">
        <v>1997457.3543863457</v>
      </c>
      <c r="K124" s="303">
        <v>2228966.8217618456</v>
      </c>
      <c r="L124" s="341">
        <v>1936547.7977629702</v>
      </c>
      <c r="M124" s="312">
        <f t="shared" si="12"/>
        <v>-19.282494164119711</v>
      </c>
      <c r="N124" s="313">
        <v>2425928.9941001441</v>
      </c>
      <c r="O124" s="304">
        <v>2579866.9025302925</v>
      </c>
      <c r="P124" s="342">
        <v>2384920.8865310634</v>
      </c>
      <c r="Q124" s="314">
        <f t="shared" si="9"/>
        <v>-12.854996109411749</v>
      </c>
      <c r="R124" s="337">
        <v>17</v>
      </c>
    </row>
    <row r="125" spans="1:18" ht="16.5">
      <c r="A125">
        <v>309</v>
      </c>
      <c r="B125" s="10" t="s">
        <v>95</v>
      </c>
      <c r="C125" s="87">
        <v>6506</v>
      </c>
      <c r="D125" s="258">
        <v>31436113.25570282</v>
      </c>
      <c r="E125" s="259">
        <v>31682814.827628676</v>
      </c>
      <c r="F125" s="339">
        <v>31655194</v>
      </c>
      <c r="G125" s="257">
        <f t="shared" si="10"/>
        <v>-27620.827628675848</v>
      </c>
      <c r="H125" s="260">
        <f t="shared" si="11"/>
        <v>-8.7179209861711483E-4</v>
      </c>
      <c r="I125" s="340">
        <f t="shared" si="8"/>
        <v>-4.2454392297380643</v>
      </c>
      <c r="J125" s="311">
        <v>-401495.22926220956</v>
      </c>
      <c r="K125" s="303">
        <v>-549499.78741531994</v>
      </c>
      <c r="L125" s="341">
        <v>-532927.13107197662</v>
      </c>
      <c r="M125" s="312">
        <f t="shared" si="12"/>
        <v>2.5472880945808973</v>
      </c>
      <c r="N125" s="313">
        <v>-433381.87784330669</v>
      </c>
      <c r="O125" s="304">
        <v>-532341.09877524362</v>
      </c>
      <c r="P125" s="342">
        <v>-521292.66121300391</v>
      </c>
      <c r="Q125" s="314">
        <f t="shared" si="9"/>
        <v>1.6981920630555958</v>
      </c>
      <c r="R125" s="337">
        <v>12</v>
      </c>
    </row>
    <row r="126" spans="1:18" ht="16.5">
      <c r="A126">
        <v>312</v>
      </c>
      <c r="B126" s="10" t="s">
        <v>96</v>
      </c>
      <c r="C126" s="87">
        <v>1232</v>
      </c>
      <c r="D126" s="258">
        <v>6112148.0582051259</v>
      </c>
      <c r="E126" s="259">
        <v>6178933.3826172156</v>
      </c>
      <c r="F126" s="339">
        <v>6173543</v>
      </c>
      <c r="G126" s="257">
        <f t="shared" si="10"/>
        <v>-5390.3826172156259</v>
      </c>
      <c r="H126" s="260">
        <f t="shared" si="11"/>
        <v>-8.7238076273488119E-4</v>
      </c>
      <c r="I126" s="340">
        <f t="shared" si="8"/>
        <v>-4.3753105659217741</v>
      </c>
      <c r="J126" s="311">
        <v>98108.208258273487</v>
      </c>
      <c r="K126" s="303">
        <v>58052.458058340882</v>
      </c>
      <c r="L126" s="341">
        <v>61286.43494559903</v>
      </c>
      <c r="M126" s="312">
        <f t="shared" si="12"/>
        <v>2.6249812396575876</v>
      </c>
      <c r="N126" s="313">
        <v>-12640.698763405486</v>
      </c>
      <c r="O126" s="304">
        <v>-39617.42854870086</v>
      </c>
      <c r="P126" s="342">
        <v>-37461.443957193558</v>
      </c>
      <c r="Q126" s="314">
        <f t="shared" si="9"/>
        <v>1.7499874931065762</v>
      </c>
      <c r="R126" s="337">
        <v>13</v>
      </c>
    </row>
    <row r="127" spans="1:18" ht="16.5">
      <c r="A127">
        <v>316</v>
      </c>
      <c r="B127" s="10" t="s">
        <v>97</v>
      </c>
      <c r="C127" s="87">
        <v>4245</v>
      </c>
      <c r="D127" s="258">
        <v>17042081.075403221</v>
      </c>
      <c r="E127" s="259">
        <v>16665984.838789919</v>
      </c>
      <c r="F127" s="339">
        <v>16651389</v>
      </c>
      <c r="G127" s="257">
        <f t="shared" si="10"/>
        <v>-14595.838789919391</v>
      </c>
      <c r="H127" s="260">
        <f t="shared" si="11"/>
        <v>-8.757861555200577E-4</v>
      </c>
      <c r="I127" s="340">
        <f t="shared" si="8"/>
        <v>-3.4383601389680547</v>
      </c>
      <c r="J127" s="311">
        <v>-345227.75280109228</v>
      </c>
      <c r="K127" s="303">
        <v>-119546.01348243303</v>
      </c>
      <c r="L127" s="341">
        <v>-110788.76585552718</v>
      </c>
      <c r="M127" s="312">
        <f t="shared" si="12"/>
        <v>2.0629558602840645</v>
      </c>
      <c r="N127" s="313">
        <v>-308798.81497438921</v>
      </c>
      <c r="O127" s="304">
        <v>-158768.3443034401</v>
      </c>
      <c r="P127" s="342">
        <v>-152930.17921883069</v>
      </c>
      <c r="Q127" s="314">
        <f t="shared" si="9"/>
        <v>1.3753039068573409</v>
      </c>
      <c r="R127" s="337">
        <v>7</v>
      </c>
    </row>
    <row r="128" spans="1:18" ht="16.5">
      <c r="A128">
        <v>317</v>
      </c>
      <c r="B128" s="10" t="s">
        <v>98</v>
      </c>
      <c r="C128" s="87">
        <v>2533</v>
      </c>
      <c r="D128" s="258">
        <v>11070929.656212972</v>
      </c>
      <c r="E128" s="259">
        <v>11317467.585226992</v>
      </c>
      <c r="F128" s="339">
        <v>11301529</v>
      </c>
      <c r="G128" s="257">
        <f t="shared" si="10"/>
        <v>-15938.585226992145</v>
      </c>
      <c r="H128" s="260">
        <f t="shared" si="11"/>
        <v>-1.4083172853790391E-3</v>
      </c>
      <c r="I128" s="340">
        <f t="shared" si="8"/>
        <v>-6.2923747441737641</v>
      </c>
      <c r="J128" s="311">
        <v>986384.70593636518</v>
      </c>
      <c r="K128" s="303">
        <v>838464.95862976706</v>
      </c>
      <c r="L128" s="341">
        <v>848028.36924636201</v>
      </c>
      <c r="M128" s="312">
        <f t="shared" si="12"/>
        <v>3.7755272864567506</v>
      </c>
      <c r="N128" s="313">
        <v>529237.9696661788</v>
      </c>
      <c r="O128" s="304">
        <v>430571.61767318676</v>
      </c>
      <c r="P128" s="342">
        <v>436947.22475092119</v>
      </c>
      <c r="Q128" s="314">
        <f t="shared" si="9"/>
        <v>2.5170181909729288</v>
      </c>
      <c r="R128" s="337">
        <v>17</v>
      </c>
    </row>
    <row r="129" spans="1:18" ht="16.5">
      <c r="A129">
        <v>320</v>
      </c>
      <c r="B129" s="10" t="s">
        <v>99</v>
      </c>
      <c r="C129" s="87">
        <v>7105</v>
      </c>
      <c r="D129" s="258">
        <v>38711943.537279598</v>
      </c>
      <c r="E129" s="259">
        <v>38135287.329112925</v>
      </c>
      <c r="F129" s="339">
        <v>38102016</v>
      </c>
      <c r="G129" s="257">
        <f t="shared" si="10"/>
        <v>-33271.329112924635</v>
      </c>
      <c r="H129" s="260">
        <f t="shared" si="11"/>
        <v>-8.7245518371969664E-4</v>
      </c>
      <c r="I129" s="340">
        <f t="shared" si="8"/>
        <v>-4.6828049420020594</v>
      </c>
      <c r="J129" s="311">
        <v>850384.64555176522</v>
      </c>
      <c r="K129" s="303">
        <v>1196405.5980365726</v>
      </c>
      <c r="L129" s="341">
        <v>1216368.6201065173</v>
      </c>
      <c r="M129" s="312">
        <f t="shared" si="12"/>
        <v>2.8097145770506358</v>
      </c>
      <c r="N129" s="313">
        <v>1141663.6105878628</v>
      </c>
      <c r="O129" s="304">
        <v>1371863.1466104258</v>
      </c>
      <c r="P129" s="342">
        <v>1385171.8279903987</v>
      </c>
      <c r="Q129" s="314">
        <f t="shared" si="9"/>
        <v>1.8731430513684668</v>
      </c>
      <c r="R129" s="337">
        <v>19</v>
      </c>
    </row>
    <row r="130" spans="1:18" ht="16.5">
      <c r="A130">
        <v>322</v>
      </c>
      <c r="B130" s="10" t="s">
        <v>306</v>
      </c>
      <c r="C130" s="87">
        <v>6614</v>
      </c>
      <c r="D130" s="258">
        <v>28059035.062988557</v>
      </c>
      <c r="E130" s="259">
        <v>28228022.123938046</v>
      </c>
      <c r="F130" s="339">
        <v>28203422</v>
      </c>
      <c r="G130" s="257">
        <f t="shared" si="10"/>
        <v>-24600.123938046396</v>
      </c>
      <c r="H130" s="260">
        <f t="shared" si="11"/>
        <v>-8.714788386532011E-4</v>
      </c>
      <c r="I130" s="340">
        <f t="shared" si="8"/>
        <v>-3.7194018654439667</v>
      </c>
      <c r="J130" s="311">
        <v>1334230.2620859423</v>
      </c>
      <c r="K130" s="303">
        <v>1232841.1730604614</v>
      </c>
      <c r="L130" s="341">
        <v>1247601.3822249568</v>
      </c>
      <c r="M130" s="312">
        <f t="shared" si="12"/>
        <v>2.2316615005284772</v>
      </c>
      <c r="N130" s="313">
        <v>1290740.3265106499</v>
      </c>
      <c r="O130" s="304">
        <v>1223091.9848275445</v>
      </c>
      <c r="P130" s="342">
        <v>1232932.1242705504</v>
      </c>
      <c r="Q130" s="314">
        <f t="shared" si="9"/>
        <v>1.4877743336870126</v>
      </c>
      <c r="R130" s="337">
        <v>2</v>
      </c>
    </row>
    <row r="131" spans="1:18" ht="16.5">
      <c r="A131">
        <v>398</v>
      </c>
      <c r="B131" s="10" t="s">
        <v>307</v>
      </c>
      <c r="C131" s="87">
        <v>120027</v>
      </c>
      <c r="D131" s="258">
        <v>439702842.44531393</v>
      </c>
      <c r="E131" s="259">
        <v>441182444.36495429</v>
      </c>
      <c r="F131" s="339">
        <v>440796185</v>
      </c>
      <c r="G131" s="257">
        <f t="shared" si="10"/>
        <v>-386259.36495429277</v>
      </c>
      <c r="H131" s="260">
        <f t="shared" si="11"/>
        <v>-8.7550937234205054E-4</v>
      </c>
      <c r="I131" s="340">
        <f t="shared" si="8"/>
        <v>-3.218103967892997</v>
      </c>
      <c r="J131" s="311">
        <v>13510392.830545874</v>
      </c>
      <c r="K131" s="303">
        <v>12622701.257143427</v>
      </c>
      <c r="L131" s="341">
        <v>12854456.673994904</v>
      </c>
      <c r="M131" s="312">
        <f t="shared" si="12"/>
        <v>1.9308606967722071</v>
      </c>
      <c r="N131" s="313">
        <v>19204866.668158781</v>
      </c>
      <c r="O131" s="304">
        <v>18611842.867718708</v>
      </c>
      <c r="P131" s="342">
        <v>18766346.478953186</v>
      </c>
      <c r="Q131" s="314">
        <f t="shared" si="9"/>
        <v>1.2872404645161393</v>
      </c>
      <c r="R131" s="337">
        <v>7</v>
      </c>
    </row>
    <row r="132" spans="1:18" ht="16.5">
      <c r="A132">
        <v>399</v>
      </c>
      <c r="B132" s="10" t="s">
        <v>308</v>
      </c>
      <c r="C132" s="87">
        <v>7916</v>
      </c>
      <c r="D132" s="258">
        <v>30365075.530890677</v>
      </c>
      <c r="E132" s="259">
        <v>31724684.099883355</v>
      </c>
      <c r="F132" s="339">
        <v>31697012</v>
      </c>
      <c r="G132" s="257">
        <f t="shared" si="10"/>
        <v>-27672.0998833552</v>
      </c>
      <c r="H132" s="260">
        <f t="shared" si="11"/>
        <v>-8.722576967584981E-4</v>
      </c>
      <c r="I132" s="340">
        <f t="shared" si="8"/>
        <v>-3.4957175193728145</v>
      </c>
      <c r="J132" s="311">
        <v>-375042.4107776052</v>
      </c>
      <c r="K132" s="303">
        <v>-1190781.3445348125</v>
      </c>
      <c r="L132" s="341">
        <v>-1174178.2707272482</v>
      </c>
      <c r="M132" s="312">
        <f t="shared" si="12"/>
        <v>2.097406999439658</v>
      </c>
      <c r="N132" s="311">
        <v>-999965.2917481811</v>
      </c>
      <c r="O132" s="303">
        <v>-1544254.3245672423</v>
      </c>
      <c r="P132" s="341">
        <v>-1533185.608695521</v>
      </c>
      <c r="Q132" s="314">
        <f t="shared" si="9"/>
        <v>1.3982713329612524</v>
      </c>
      <c r="R132" s="337">
        <v>15</v>
      </c>
    </row>
    <row r="133" spans="1:18" ht="16.5">
      <c r="A133">
        <v>400</v>
      </c>
      <c r="B133" s="10" t="s">
        <v>309</v>
      </c>
      <c r="C133" s="87">
        <v>8456</v>
      </c>
      <c r="D133" s="258">
        <v>32400158.891339924</v>
      </c>
      <c r="E133" s="259">
        <v>30740821.304154996</v>
      </c>
      <c r="F133" s="339">
        <v>30728679</v>
      </c>
      <c r="G133" s="257">
        <f t="shared" si="10"/>
        <v>-12142.304154995829</v>
      </c>
      <c r="H133" s="260">
        <f t="shared" si="11"/>
        <v>-3.9498958192618779E-4</v>
      </c>
      <c r="I133" s="340">
        <f t="shared" si="8"/>
        <v>-1.4359394696068861</v>
      </c>
      <c r="J133" s="311">
        <v>1094780.8976453673</v>
      </c>
      <c r="K133" s="303">
        <v>2090392.2742327179</v>
      </c>
      <c r="L133" s="341">
        <v>2097677.7349020829</v>
      </c>
      <c r="M133" s="312">
        <f t="shared" si="12"/>
        <v>0.86157292684070641</v>
      </c>
      <c r="N133" s="313">
        <v>954612.05077918351</v>
      </c>
      <c r="O133" s="304">
        <v>1618197.0475773532</v>
      </c>
      <c r="P133" s="342">
        <v>1623054.0213569414</v>
      </c>
      <c r="Q133" s="314">
        <f t="shared" si="9"/>
        <v>0.57438195122850511</v>
      </c>
      <c r="R133" s="337">
        <v>2</v>
      </c>
    </row>
    <row r="134" spans="1:18" ht="16.5">
      <c r="A134">
        <v>402</v>
      </c>
      <c r="B134" s="10" t="s">
        <v>100</v>
      </c>
      <c r="C134" s="87">
        <v>9247</v>
      </c>
      <c r="D134" s="258">
        <v>43599849.285096027</v>
      </c>
      <c r="E134" s="259">
        <v>43667410.433473654</v>
      </c>
      <c r="F134" s="339">
        <v>43629391</v>
      </c>
      <c r="G134" s="257">
        <f t="shared" si="10"/>
        <v>-38019.433473654091</v>
      </c>
      <c r="H134" s="260">
        <f t="shared" si="11"/>
        <v>-8.7065921922656407E-4</v>
      </c>
      <c r="I134" s="340">
        <f t="shared" si="8"/>
        <v>-4.1115424974212278</v>
      </c>
      <c r="J134" s="311">
        <v>-765750.7235946334</v>
      </c>
      <c r="K134" s="303">
        <v>-806252.21847935824</v>
      </c>
      <c r="L134" s="341">
        <v>-783440.40137383319</v>
      </c>
      <c r="M134" s="312">
        <f t="shared" si="12"/>
        <v>2.4669424792392189</v>
      </c>
      <c r="N134" s="313">
        <v>-942873.22810209764</v>
      </c>
      <c r="O134" s="304">
        <v>-970496.08907768806</v>
      </c>
      <c r="P134" s="342">
        <v>-955288.21100732288</v>
      </c>
      <c r="Q134" s="314">
        <f t="shared" si="9"/>
        <v>1.6446283194944493</v>
      </c>
      <c r="R134" s="337">
        <v>11</v>
      </c>
    </row>
    <row r="135" spans="1:18" ht="16.5">
      <c r="A135">
        <v>403</v>
      </c>
      <c r="B135" s="10" t="s">
        <v>101</v>
      </c>
      <c r="C135" s="87">
        <v>2866</v>
      </c>
      <c r="D135" s="258">
        <v>14220135.467437269</v>
      </c>
      <c r="E135" s="259">
        <v>14357515.772489063</v>
      </c>
      <c r="F135" s="339">
        <v>14338857</v>
      </c>
      <c r="G135" s="257">
        <f t="shared" si="10"/>
        <v>-18658.772489063442</v>
      </c>
      <c r="H135" s="260">
        <f t="shared" si="11"/>
        <v>-1.2995822386499597E-3</v>
      </c>
      <c r="I135" s="340">
        <f t="shared" si="8"/>
        <v>-6.5103881678518638</v>
      </c>
      <c r="J135" s="311">
        <v>622590.73780885374</v>
      </c>
      <c r="K135" s="303">
        <v>540179.88216419867</v>
      </c>
      <c r="L135" s="341">
        <v>551375.07703542442</v>
      </c>
      <c r="M135" s="312">
        <f t="shared" si="12"/>
        <v>3.9062089571618088</v>
      </c>
      <c r="N135" s="313">
        <v>196166.60831395956</v>
      </c>
      <c r="O135" s="304">
        <v>140919.87089306198</v>
      </c>
      <c r="P135" s="342">
        <v>148383.33414054918</v>
      </c>
      <c r="Q135" s="314">
        <f t="shared" si="9"/>
        <v>2.6041393047757171</v>
      </c>
      <c r="R135" s="337">
        <v>14</v>
      </c>
    </row>
    <row r="136" spans="1:18" ht="16.5">
      <c r="A136">
        <v>405</v>
      </c>
      <c r="B136" s="10" t="s">
        <v>310</v>
      </c>
      <c r="C136" s="87">
        <v>72634</v>
      </c>
      <c r="D136" s="258">
        <v>277224892.0542866</v>
      </c>
      <c r="E136" s="259">
        <v>276191583.18062496</v>
      </c>
      <c r="F136" s="339">
        <v>275949554</v>
      </c>
      <c r="G136" s="257">
        <f t="shared" si="10"/>
        <v>-242029.18062496185</v>
      </c>
      <c r="H136" s="260">
        <f t="shared" si="11"/>
        <v>-8.7630903823263345E-4</v>
      </c>
      <c r="I136" s="340">
        <f t="shared" si="8"/>
        <v>-3.3321747477071599</v>
      </c>
      <c r="J136" s="311">
        <v>-1307633.1986752984</v>
      </c>
      <c r="K136" s="303">
        <v>-687591.67063756136</v>
      </c>
      <c r="L136" s="341">
        <v>-542373.96388745692</v>
      </c>
      <c r="M136" s="312">
        <f t="shared" si="12"/>
        <v>1.9993075797850102</v>
      </c>
      <c r="N136" s="313">
        <v>3526667.3874740954</v>
      </c>
      <c r="O136" s="304">
        <v>3939035.3100139028</v>
      </c>
      <c r="P136" s="342">
        <v>4035847.1145140617</v>
      </c>
      <c r="Q136" s="314">
        <f t="shared" si="9"/>
        <v>1.3328717198579023</v>
      </c>
      <c r="R136" s="337">
        <v>9</v>
      </c>
    </row>
    <row r="137" spans="1:18" ht="16.5">
      <c r="A137">
        <v>407</v>
      </c>
      <c r="B137" s="10" t="s">
        <v>311</v>
      </c>
      <c r="C137" s="87">
        <v>2580</v>
      </c>
      <c r="D137" s="258">
        <v>11081400.073035877</v>
      </c>
      <c r="E137" s="259">
        <v>11025260.59034057</v>
      </c>
      <c r="F137" s="339">
        <v>11015600</v>
      </c>
      <c r="G137" s="257">
        <f t="shared" si="10"/>
        <v>-9660.5903405696154</v>
      </c>
      <c r="H137" s="260">
        <f t="shared" si="11"/>
        <v>-8.7622331113274856E-4</v>
      </c>
      <c r="I137" s="340">
        <f t="shared" si="8"/>
        <v>-3.7444148606858976</v>
      </c>
      <c r="J137" s="311">
        <v>192284.82127251051</v>
      </c>
      <c r="K137" s="303">
        <v>225980.94804010226</v>
      </c>
      <c r="L137" s="341">
        <v>231777.33373985888</v>
      </c>
      <c r="M137" s="312">
        <f t="shared" si="12"/>
        <v>2.2466611239366738</v>
      </c>
      <c r="N137" s="313">
        <v>86023.996000081897</v>
      </c>
      <c r="O137" s="304">
        <v>108268.32175388366</v>
      </c>
      <c r="P137" s="342">
        <v>112132.57888705807</v>
      </c>
      <c r="Q137" s="314">
        <f t="shared" si="9"/>
        <v>1.4977740826257409</v>
      </c>
      <c r="R137" s="337">
        <v>1</v>
      </c>
    </row>
    <row r="138" spans="1:18" ht="16.5">
      <c r="A138">
        <v>408</v>
      </c>
      <c r="B138" s="10" t="s">
        <v>312</v>
      </c>
      <c r="C138" s="87">
        <v>14203</v>
      </c>
      <c r="D138" s="258">
        <v>57447121.124084227</v>
      </c>
      <c r="E138" s="259">
        <v>53806002.575258493</v>
      </c>
      <c r="F138" s="339">
        <v>56304409</v>
      </c>
      <c r="G138" s="257">
        <f t="shared" si="10"/>
        <v>2498406.4247415066</v>
      </c>
      <c r="H138" s="260">
        <f t="shared" si="11"/>
        <v>4.6433600437924813E-2</v>
      </c>
      <c r="I138" s="340">
        <f t="shared" si="8"/>
        <v>175.90695097806847</v>
      </c>
      <c r="J138" s="311">
        <v>441994.01981019601</v>
      </c>
      <c r="K138" s="303">
        <v>2626679.4080920331</v>
      </c>
      <c r="L138" s="341">
        <v>1127635.3236815659</v>
      </c>
      <c r="M138" s="312">
        <f t="shared" si="12"/>
        <v>-105.54418675001529</v>
      </c>
      <c r="N138" s="313">
        <v>-382837.57119115582</v>
      </c>
      <c r="O138" s="304">
        <v>1073367.4045640009</v>
      </c>
      <c r="P138" s="342">
        <v>74004.681623711745</v>
      </c>
      <c r="Q138" s="314">
        <f t="shared" si="9"/>
        <v>-70.362791166675294</v>
      </c>
      <c r="R138" s="337">
        <v>14</v>
      </c>
    </row>
    <row r="139" spans="1:18" ht="16.5">
      <c r="A139">
        <v>410</v>
      </c>
      <c r="B139" s="10" t="s">
        <v>313</v>
      </c>
      <c r="C139" s="87">
        <v>18788</v>
      </c>
      <c r="D139" s="258">
        <v>65922022.482761919</v>
      </c>
      <c r="E139" s="259">
        <v>66786504.705413669</v>
      </c>
      <c r="F139" s="339">
        <v>66727994</v>
      </c>
      <c r="G139" s="257">
        <f t="shared" si="10"/>
        <v>-58510.705413669348</v>
      </c>
      <c r="H139" s="260">
        <f t="shared" si="11"/>
        <v>-8.7608575522483522E-4</v>
      </c>
      <c r="I139" s="340">
        <f t="shared" si="8"/>
        <v>-3.1142593896992414</v>
      </c>
      <c r="J139" s="311">
        <v>-1203641.066939669</v>
      </c>
      <c r="K139" s="303">
        <v>-1722308.6182588381</v>
      </c>
      <c r="L139" s="341">
        <v>-1687202.4017858221</v>
      </c>
      <c r="M139" s="312">
        <f t="shared" si="12"/>
        <v>1.8685446281145388</v>
      </c>
      <c r="N139" s="313">
        <v>-1353185.0091590269</v>
      </c>
      <c r="O139" s="304">
        <v>-1699348.2594838326</v>
      </c>
      <c r="P139" s="342">
        <v>-1675944.1151684648</v>
      </c>
      <c r="Q139" s="314">
        <f t="shared" si="9"/>
        <v>1.245696418744294</v>
      </c>
      <c r="R139" s="337">
        <v>13</v>
      </c>
    </row>
    <row r="140" spans="1:18" ht="16.5">
      <c r="A140">
        <v>416</v>
      </c>
      <c r="B140" s="10" t="s">
        <v>102</v>
      </c>
      <c r="C140" s="87">
        <v>2917</v>
      </c>
      <c r="D140" s="258">
        <v>11760276.812780395</v>
      </c>
      <c r="E140" s="259">
        <v>11792818.738245074</v>
      </c>
      <c r="F140" s="339">
        <v>11782487</v>
      </c>
      <c r="G140" s="257">
        <f t="shared" si="10"/>
        <v>-10331.738245073706</v>
      </c>
      <c r="H140" s="260">
        <f t="shared" si="11"/>
        <v>-8.7610421854166518E-4</v>
      </c>
      <c r="I140" s="340">
        <f t="shared" si="8"/>
        <v>-3.5419054662576981</v>
      </c>
      <c r="J140" s="311">
        <v>-324747.00977366214</v>
      </c>
      <c r="K140" s="303">
        <v>-344257.93513641233</v>
      </c>
      <c r="L140" s="341">
        <v>-338058.75406148727</v>
      </c>
      <c r="M140" s="312">
        <f t="shared" si="12"/>
        <v>2.1251906324734513</v>
      </c>
      <c r="N140" s="313">
        <v>-256093.19672164335</v>
      </c>
      <c r="O140" s="304">
        <v>-269351.91640360985</v>
      </c>
      <c r="P140" s="342">
        <v>-265219.12902032188</v>
      </c>
      <c r="Q140" s="314">
        <f t="shared" si="9"/>
        <v>1.4167937549838774</v>
      </c>
      <c r="R140" s="337">
        <v>9</v>
      </c>
    </row>
    <row r="141" spans="1:18" ht="16.5">
      <c r="A141">
        <v>418</v>
      </c>
      <c r="B141" s="10" t="s">
        <v>103</v>
      </c>
      <c r="C141" s="87">
        <v>24164</v>
      </c>
      <c r="D141" s="258">
        <v>69892142.337671503</v>
      </c>
      <c r="E141" s="259">
        <v>71476623.153672725</v>
      </c>
      <c r="F141" s="339">
        <v>71413990</v>
      </c>
      <c r="G141" s="257">
        <f t="shared" si="10"/>
        <v>-62633.153672724962</v>
      </c>
      <c r="H141" s="260">
        <f t="shared" si="11"/>
        <v>-8.7627466029089609E-4</v>
      </c>
      <c r="I141" s="340">
        <f t="shared" si="8"/>
        <v>-2.5920027177919618</v>
      </c>
      <c r="J141" s="311">
        <v>882473.44264661067</v>
      </c>
      <c r="K141" s="303">
        <v>-68286.470533423009</v>
      </c>
      <c r="L141" s="341">
        <v>-30706.780717447447</v>
      </c>
      <c r="M141" s="312">
        <f t="shared" si="12"/>
        <v>1.5551932550892056</v>
      </c>
      <c r="N141" s="313">
        <v>790131.25242133194</v>
      </c>
      <c r="O141" s="304">
        <v>157553.33227376873</v>
      </c>
      <c r="P141" s="342">
        <v>182606.45881778075</v>
      </c>
      <c r="Q141" s="314">
        <f t="shared" si="9"/>
        <v>1.0367955033939753</v>
      </c>
      <c r="R141" s="337">
        <v>6</v>
      </c>
    </row>
    <row r="142" spans="1:18" ht="16.5">
      <c r="A142">
        <v>420</v>
      </c>
      <c r="B142" s="10" t="s">
        <v>104</v>
      </c>
      <c r="C142" s="87">
        <v>9280</v>
      </c>
      <c r="D142" s="258">
        <v>43145304.854106449</v>
      </c>
      <c r="E142" s="259">
        <v>43099991.567530781</v>
      </c>
      <c r="F142" s="339">
        <v>46886496</v>
      </c>
      <c r="G142" s="257">
        <f t="shared" si="10"/>
        <v>3786504.432469219</v>
      </c>
      <c r="H142" s="260">
        <f t="shared" si="11"/>
        <v>8.785394833630937E-2</v>
      </c>
      <c r="I142" s="340">
        <f t="shared" si="8"/>
        <v>408.02849487814859</v>
      </c>
      <c r="J142" s="311">
        <v>1143544.3510032834</v>
      </c>
      <c r="K142" s="303">
        <v>1170770.4101250719</v>
      </c>
      <c r="L142" s="341">
        <v>-1101132.1184625868</v>
      </c>
      <c r="M142" s="312">
        <f t="shared" si="12"/>
        <v>-244.817082821946</v>
      </c>
      <c r="N142" s="313">
        <v>677049.17605923256</v>
      </c>
      <c r="O142" s="304">
        <v>694526.89915787068</v>
      </c>
      <c r="P142" s="342">
        <v>-820074.78656721918</v>
      </c>
      <c r="Q142" s="314">
        <f t="shared" si="9"/>
        <v>-163.21138854796226</v>
      </c>
      <c r="R142" s="337">
        <v>11</v>
      </c>
    </row>
    <row r="143" spans="1:18" ht="16.5">
      <c r="A143">
        <v>421</v>
      </c>
      <c r="B143" s="10" t="s">
        <v>105</v>
      </c>
      <c r="C143" s="87">
        <v>719</v>
      </c>
      <c r="D143" s="258">
        <v>3095994.4685514919</v>
      </c>
      <c r="E143" s="259">
        <v>3351184.6999082845</v>
      </c>
      <c r="F143" s="339">
        <v>3348197</v>
      </c>
      <c r="G143" s="257">
        <f t="shared" si="10"/>
        <v>-2987.6999082844704</v>
      </c>
      <c r="H143" s="260">
        <f t="shared" si="11"/>
        <v>-8.9153543472737806E-4</v>
      </c>
      <c r="I143" s="340">
        <f t="shared" ref="I143:I206" si="13">G143/C143</f>
        <v>-4.1553545316891105</v>
      </c>
      <c r="J143" s="311">
        <v>210444.82792210605</v>
      </c>
      <c r="K143" s="303">
        <v>57331.956080571937</v>
      </c>
      <c r="L143" s="341">
        <v>59124.580471354551</v>
      </c>
      <c r="M143" s="312">
        <f t="shared" si="12"/>
        <v>2.4932189023402138</v>
      </c>
      <c r="N143" s="313">
        <v>49813.144757970273</v>
      </c>
      <c r="O143" s="304">
        <v>-52284.489961561885</v>
      </c>
      <c r="P143" s="342">
        <v>-51089.407034372649</v>
      </c>
      <c r="Q143" s="314">
        <f t="shared" si="9"/>
        <v>1.6621459348946261</v>
      </c>
      <c r="R143" s="337">
        <v>16</v>
      </c>
    </row>
    <row r="144" spans="1:18" ht="16.5">
      <c r="A144">
        <v>422</v>
      </c>
      <c r="B144" s="10" t="s">
        <v>106</v>
      </c>
      <c r="C144" s="87">
        <v>10543</v>
      </c>
      <c r="D144" s="258">
        <v>54335137.391176403</v>
      </c>
      <c r="E144" s="259">
        <v>54885577.815520585</v>
      </c>
      <c r="F144" s="339">
        <v>54837686</v>
      </c>
      <c r="G144" s="257">
        <f t="shared" si="10"/>
        <v>-47891.815520584583</v>
      </c>
      <c r="H144" s="260">
        <f t="shared" si="11"/>
        <v>-8.7257559137952087E-4</v>
      </c>
      <c r="I144" s="340">
        <f t="shared" si="13"/>
        <v>-4.5425225761723027</v>
      </c>
      <c r="J144" s="311">
        <v>2035914.6490245794</v>
      </c>
      <c r="K144" s="303">
        <v>1705703.4249434376</v>
      </c>
      <c r="L144" s="341">
        <v>1734438.7487365038</v>
      </c>
      <c r="M144" s="312">
        <f t="shared" si="12"/>
        <v>2.7255357861202882</v>
      </c>
      <c r="N144" s="313">
        <v>1686417.9384784063</v>
      </c>
      <c r="O144" s="304">
        <v>1465340.0973015525</v>
      </c>
      <c r="P144" s="342">
        <v>1484496.9798302788</v>
      </c>
      <c r="Q144" s="314">
        <f t="shared" ref="Q144:Q207" si="14">(P144-O144)/C144</f>
        <v>1.8170238574149904</v>
      </c>
      <c r="R144" s="337">
        <v>12</v>
      </c>
    </row>
    <row r="145" spans="1:18" ht="16.5">
      <c r="A145">
        <v>423</v>
      </c>
      <c r="B145" s="10" t="s">
        <v>314</v>
      </c>
      <c r="C145" s="87">
        <v>20291</v>
      </c>
      <c r="D145" s="258">
        <v>64710178.467590339</v>
      </c>
      <c r="E145" s="259">
        <v>61842163.102757089</v>
      </c>
      <c r="F145" s="339">
        <v>63401670</v>
      </c>
      <c r="G145" s="257">
        <f t="shared" ref="G145:G208" si="15">F145-E145</f>
        <v>1559506.8972429112</v>
      </c>
      <c r="H145" s="260">
        <f t="shared" ref="H145:H208" si="16">G145/E145</f>
        <v>2.5217534752974773E-2</v>
      </c>
      <c r="I145" s="340">
        <f t="shared" si="13"/>
        <v>76.857074429200694</v>
      </c>
      <c r="J145" s="311">
        <v>682033.04186193272</v>
      </c>
      <c r="K145" s="303">
        <v>2402818.0777906645</v>
      </c>
      <c r="L145" s="341">
        <v>1467114.1862799476</v>
      </c>
      <c r="M145" s="312">
        <f t="shared" ref="M145:M208" si="17">(L145-K145)/C145</f>
        <v>-46.114232492766099</v>
      </c>
      <c r="N145" s="313">
        <v>-286975.05515880603</v>
      </c>
      <c r="O145" s="304">
        <v>860642.27083261835</v>
      </c>
      <c r="P145" s="342">
        <v>236839.6764921734</v>
      </c>
      <c r="Q145" s="314">
        <f t="shared" si="14"/>
        <v>-30.742821661842441</v>
      </c>
      <c r="R145" s="337">
        <v>2</v>
      </c>
    </row>
    <row r="146" spans="1:18" ht="16.5">
      <c r="A146">
        <v>425</v>
      </c>
      <c r="B146" s="10" t="s">
        <v>315</v>
      </c>
      <c r="C146" s="87">
        <v>10218</v>
      </c>
      <c r="D146" s="258">
        <v>30543462.739927363</v>
      </c>
      <c r="E146" s="259">
        <v>29801886.912021227</v>
      </c>
      <c r="F146" s="339">
        <v>29775807</v>
      </c>
      <c r="G146" s="257">
        <f t="shared" si="15"/>
        <v>-26079.912021227181</v>
      </c>
      <c r="H146" s="260">
        <f t="shared" si="16"/>
        <v>-8.7510942170266714E-4</v>
      </c>
      <c r="I146" s="340">
        <f t="shared" si="13"/>
        <v>-2.5523499727174772</v>
      </c>
      <c r="J146" s="311">
        <v>-1776669.9584317359</v>
      </c>
      <c r="K146" s="303">
        <v>-1331712.3633866741</v>
      </c>
      <c r="L146" s="341">
        <v>-1316064.6412269443</v>
      </c>
      <c r="M146" s="312">
        <f t="shared" si="17"/>
        <v>1.5313879584781567</v>
      </c>
      <c r="N146" s="311">
        <v>-2308219.9726729626</v>
      </c>
      <c r="O146" s="303">
        <v>-2011795.3474266455</v>
      </c>
      <c r="P146" s="341">
        <v>-2001363.5326534815</v>
      </c>
      <c r="Q146" s="314">
        <f t="shared" si="14"/>
        <v>1.0209253056531602</v>
      </c>
      <c r="R146" s="337">
        <v>17</v>
      </c>
    </row>
    <row r="147" spans="1:18" ht="16.5">
      <c r="A147">
        <v>426</v>
      </c>
      <c r="B147" s="10" t="s">
        <v>316</v>
      </c>
      <c r="C147" s="87">
        <v>11979</v>
      </c>
      <c r="D147" s="258">
        <v>45012378.454174422</v>
      </c>
      <c r="E147" s="259">
        <v>45236496.087518975</v>
      </c>
      <c r="F147" s="339">
        <v>45196938</v>
      </c>
      <c r="G147" s="257">
        <f t="shared" si="15"/>
        <v>-39558.087518975139</v>
      </c>
      <c r="H147" s="260">
        <f t="shared" si="16"/>
        <v>-8.7447284693408108E-4</v>
      </c>
      <c r="I147" s="340">
        <f t="shared" si="13"/>
        <v>-3.3022862942628883</v>
      </c>
      <c r="J147" s="311">
        <v>-200184.33034729151</v>
      </c>
      <c r="K147" s="303">
        <v>-334642.93148734898</v>
      </c>
      <c r="L147" s="341">
        <v>-310907.9001552905</v>
      </c>
      <c r="M147" s="312">
        <f t="shared" si="17"/>
        <v>1.9813867044042477</v>
      </c>
      <c r="N147" s="313">
        <v>-253066.21103606222</v>
      </c>
      <c r="O147" s="304">
        <v>-342916.93955649901</v>
      </c>
      <c r="P147" s="342">
        <v>-327093.58533511113</v>
      </c>
      <c r="Q147" s="314">
        <f t="shared" si="14"/>
        <v>1.3209244696041307</v>
      </c>
      <c r="R147" s="337">
        <v>12</v>
      </c>
    </row>
    <row r="148" spans="1:18" ht="16.5">
      <c r="A148">
        <v>430</v>
      </c>
      <c r="B148" s="10" t="s">
        <v>107</v>
      </c>
      <c r="C148" s="87">
        <v>15628</v>
      </c>
      <c r="D148" s="258">
        <v>69904360.589861482</v>
      </c>
      <c r="E148" s="259">
        <v>70655501.151333824</v>
      </c>
      <c r="F148" s="339">
        <v>70593964</v>
      </c>
      <c r="G148" s="257">
        <f t="shared" si="15"/>
        <v>-61537.1513338238</v>
      </c>
      <c r="H148" s="260">
        <f t="shared" si="16"/>
        <v>-8.7094635705746621E-4</v>
      </c>
      <c r="I148" s="340">
        <f t="shared" si="13"/>
        <v>-3.9376216620056179</v>
      </c>
      <c r="J148" s="311">
        <v>940080.21199927235</v>
      </c>
      <c r="K148" s="303">
        <v>489443.4553580262</v>
      </c>
      <c r="L148" s="341">
        <v>526365.95899723028</v>
      </c>
      <c r="M148" s="312">
        <f t="shared" si="17"/>
        <v>2.3625866162787355</v>
      </c>
      <c r="N148" s="313">
        <v>521323.28624814219</v>
      </c>
      <c r="O148" s="304">
        <v>220058.06070897431</v>
      </c>
      <c r="P148" s="342">
        <v>244673.06313513551</v>
      </c>
      <c r="Q148" s="314">
        <f t="shared" si="14"/>
        <v>1.5750577441874327</v>
      </c>
      <c r="R148" s="337">
        <v>2</v>
      </c>
    </row>
    <row r="149" spans="1:18" ht="16.5">
      <c r="A149">
        <v>433</v>
      </c>
      <c r="B149" s="10" t="s">
        <v>108</v>
      </c>
      <c r="C149" s="87">
        <v>7799</v>
      </c>
      <c r="D149" s="258">
        <v>28099638.309220582</v>
      </c>
      <c r="E149" s="259">
        <v>28239589.487595387</v>
      </c>
      <c r="F149" s="339">
        <v>28683321</v>
      </c>
      <c r="G149" s="257">
        <f t="shared" si="15"/>
        <v>443731.5124046132</v>
      </c>
      <c r="H149" s="260">
        <f t="shared" si="16"/>
        <v>1.5713100666690929E-2</v>
      </c>
      <c r="I149" s="340">
        <f t="shared" si="13"/>
        <v>56.895949789025927</v>
      </c>
      <c r="J149" s="311">
        <v>925598.68032818905</v>
      </c>
      <c r="K149" s="303">
        <v>841647.31660575978</v>
      </c>
      <c r="L149" s="341">
        <v>575408.2609469922</v>
      </c>
      <c r="M149" s="312">
        <f t="shared" si="17"/>
        <v>-34.137588877903269</v>
      </c>
      <c r="N149" s="313">
        <v>750149.57498666854</v>
      </c>
      <c r="O149" s="304">
        <v>693840.21186668612</v>
      </c>
      <c r="P149" s="342">
        <v>516347.5080941855</v>
      </c>
      <c r="Q149" s="314">
        <f t="shared" si="14"/>
        <v>-22.758392585267423</v>
      </c>
      <c r="R149" s="337">
        <v>5</v>
      </c>
    </row>
    <row r="150" spans="1:18" ht="16.5">
      <c r="A150">
        <v>434</v>
      </c>
      <c r="B150" s="10" t="s">
        <v>317</v>
      </c>
      <c r="C150" s="87">
        <v>14643</v>
      </c>
      <c r="D150" s="258">
        <v>57197141.028732643</v>
      </c>
      <c r="E150" s="259">
        <v>58244313.574187465</v>
      </c>
      <c r="F150" s="339">
        <v>58046432</v>
      </c>
      <c r="G150" s="257">
        <f t="shared" si="15"/>
        <v>-197881.57418746501</v>
      </c>
      <c r="H150" s="260">
        <f t="shared" si="16"/>
        <v>-3.3974402314041786E-3</v>
      </c>
      <c r="I150" s="340">
        <f t="shared" si="13"/>
        <v>-13.51373176176091</v>
      </c>
      <c r="J150" s="311">
        <v>2752029.3800959741</v>
      </c>
      <c r="K150" s="303">
        <v>2123762.330632465</v>
      </c>
      <c r="L150" s="341">
        <v>2242491.3071369282</v>
      </c>
      <c r="M150" s="312">
        <f t="shared" si="17"/>
        <v>8.1082412418536656</v>
      </c>
      <c r="N150" s="313">
        <v>1770547.5324185644</v>
      </c>
      <c r="O150" s="304">
        <v>1351058.286572543</v>
      </c>
      <c r="P150" s="342">
        <v>1430210.937575537</v>
      </c>
      <c r="Q150" s="314">
        <f t="shared" si="14"/>
        <v>5.4054941612370442</v>
      </c>
      <c r="R150" s="337">
        <v>1</v>
      </c>
    </row>
    <row r="151" spans="1:18" ht="16.5">
      <c r="A151">
        <v>435</v>
      </c>
      <c r="B151" s="10" t="s">
        <v>109</v>
      </c>
      <c r="C151" s="87">
        <v>703</v>
      </c>
      <c r="D151" s="258">
        <v>3356623.6604126841</v>
      </c>
      <c r="E151" s="259">
        <v>3213521.6541057122</v>
      </c>
      <c r="F151" s="339">
        <v>3188327</v>
      </c>
      <c r="G151" s="257">
        <f t="shared" si="15"/>
        <v>-25194.654105712194</v>
      </c>
      <c r="H151" s="260">
        <f t="shared" si="16"/>
        <v>-7.8402005082251706E-3</v>
      </c>
      <c r="I151" s="340">
        <f t="shared" si="13"/>
        <v>-35.838768286930573</v>
      </c>
      <c r="J151" s="311">
        <v>181017.85611917317</v>
      </c>
      <c r="K151" s="303">
        <v>266878.48921985697</v>
      </c>
      <c r="L151" s="341">
        <v>281995.3078204405</v>
      </c>
      <c r="M151" s="312">
        <f t="shared" si="17"/>
        <v>21.50329815161242</v>
      </c>
      <c r="N151" s="313">
        <v>274976.91671843064</v>
      </c>
      <c r="O151" s="304">
        <v>332227.42250193277</v>
      </c>
      <c r="P151" s="342">
        <v>342305.30156898953</v>
      </c>
      <c r="Q151" s="314">
        <f t="shared" si="14"/>
        <v>14.335532101076463</v>
      </c>
      <c r="R151" s="337">
        <v>13</v>
      </c>
    </row>
    <row r="152" spans="1:18" ht="16.5">
      <c r="A152">
        <v>436</v>
      </c>
      <c r="B152" s="10" t="s">
        <v>110</v>
      </c>
      <c r="C152" s="87">
        <v>2018</v>
      </c>
      <c r="D152" s="258">
        <v>6429615.4180347631</v>
      </c>
      <c r="E152" s="259">
        <v>6078264.2699214704</v>
      </c>
      <c r="F152" s="339">
        <v>6256665</v>
      </c>
      <c r="G152" s="257">
        <f t="shared" si="15"/>
        <v>178400.73007852957</v>
      </c>
      <c r="H152" s="260">
        <f t="shared" si="16"/>
        <v>2.9350604408786993E-2</v>
      </c>
      <c r="I152" s="340">
        <f t="shared" si="13"/>
        <v>88.40472253643685</v>
      </c>
      <c r="J152" s="311">
        <v>244748.79053621643</v>
      </c>
      <c r="K152" s="303">
        <v>455565.5356009496</v>
      </c>
      <c r="L152" s="341">
        <v>348525.13529645506</v>
      </c>
      <c r="M152" s="312">
        <f t="shared" si="17"/>
        <v>-53.042814818877375</v>
      </c>
      <c r="N152" s="313">
        <v>6453.6596851415507</v>
      </c>
      <c r="O152" s="304">
        <v>146891.1461688792</v>
      </c>
      <c r="P152" s="342">
        <v>75530.87929921945</v>
      </c>
      <c r="Q152" s="314">
        <f t="shared" si="14"/>
        <v>-35.36187654591663</v>
      </c>
      <c r="R152" s="337">
        <v>17</v>
      </c>
    </row>
    <row r="153" spans="1:18" ht="16.5">
      <c r="A153">
        <v>440</v>
      </c>
      <c r="B153" s="10" t="s">
        <v>318</v>
      </c>
      <c r="C153" s="87">
        <v>5622</v>
      </c>
      <c r="D153" s="258">
        <v>18292512.181361973</v>
      </c>
      <c r="E153" s="259">
        <v>18438832.731491599</v>
      </c>
      <c r="F153" s="339">
        <v>18099536</v>
      </c>
      <c r="G153" s="257">
        <f t="shared" si="15"/>
        <v>-339296.73149159923</v>
      </c>
      <c r="H153" s="260">
        <f t="shared" si="16"/>
        <v>-1.8401204481459169E-2</v>
      </c>
      <c r="I153" s="340">
        <f t="shared" si="13"/>
        <v>-60.351606455282678</v>
      </c>
      <c r="J153" s="311">
        <v>-1442256.3873326301</v>
      </c>
      <c r="K153" s="303">
        <v>-1530067.8993051006</v>
      </c>
      <c r="L153" s="341">
        <v>-1326489.8967506385</v>
      </c>
      <c r="M153" s="312">
        <f t="shared" si="17"/>
        <v>36.21095740918927</v>
      </c>
      <c r="N153" s="313">
        <v>-1459792.5278839981</v>
      </c>
      <c r="O153" s="304">
        <v>-1517994.600561454</v>
      </c>
      <c r="P153" s="342">
        <v>-1382275.9321918038</v>
      </c>
      <c r="Q153" s="314">
        <f t="shared" si="14"/>
        <v>24.140638272794405</v>
      </c>
      <c r="R153" s="337">
        <v>15</v>
      </c>
    </row>
    <row r="154" spans="1:18" ht="16.5">
      <c r="A154">
        <v>441</v>
      </c>
      <c r="B154" s="10" t="s">
        <v>111</v>
      </c>
      <c r="C154" s="87">
        <v>4473</v>
      </c>
      <c r="D154" s="258">
        <v>22622681.417131651</v>
      </c>
      <c r="E154" s="259">
        <v>22611220.771237541</v>
      </c>
      <c r="F154" s="339">
        <v>22591449</v>
      </c>
      <c r="G154" s="257">
        <f t="shared" si="15"/>
        <v>-19771.77123754099</v>
      </c>
      <c r="H154" s="260">
        <f t="shared" si="16"/>
        <v>-8.7442298837272624E-4</v>
      </c>
      <c r="I154" s="340">
        <f t="shared" si="13"/>
        <v>-4.4202484322693918</v>
      </c>
      <c r="J154" s="311">
        <v>-697332.71486114571</v>
      </c>
      <c r="K154" s="303">
        <v>-690435.04730660189</v>
      </c>
      <c r="L154" s="341">
        <v>-678572.22119244223</v>
      </c>
      <c r="M154" s="312">
        <f t="shared" si="17"/>
        <v>2.6520961578715982</v>
      </c>
      <c r="N154" s="313">
        <v>-206117.57267791688</v>
      </c>
      <c r="O154" s="304">
        <v>-201895.13582576218</v>
      </c>
      <c r="P154" s="342">
        <v>-193986.58508298401</v>
      </c>
      <c r="Q154" s="314">
        <f t="shared" si="14"/>
        <v>1.7680641052488644</v>
      </c>
      <c r="R154" s="337">
        <v>9</v>
      </c>
    </row>
    <row r="155" spans="1:18" ht="16.5">
      <c r="A155">
        <v>444</v>
      </c>
      <c r="B155" s="10" t="s">
        <v>319</v>
      </c>
      <c r="C155" s="87">
        <v>45988</v>
      </c>
      <c r="D155" s="258">
        <v>174334015.231796</v>
      </c>
      <c r="E155" s="259">
        <v>173535018.90447208</v>
      </c>
      <c r="F155" s="339">
        <v>173383794</v>
      </c>
      <c r="G155" s="257">
        <f t="shared" si="15"/>
        <v>-151224.90447208285</v>
      </c>
      <c r="H155" s="260">
        <f t="shared" si="16"/>
        <v>-8.7143739302169003E-4</v>
      </c>
      <c r="I155" s="340">
        <f t="shared" si="13"/>
        <v>-3.2883557552422991</v>
      </c>
      <c r="J155" s="311">
        <v>1171327.8780792272</v>
      </c>
      <c r="K155" s="303">
        <v>1650730.0126952659</v>
      </c>
      <c r="L155" s="341">
        <v>1741465.0762853224</v>
      </c>
      <c r="M155" s="312">
        <f t="shared" si="17"/>
        <v>1.9730160822400733</v>
      </c>
      <c r="N155" s="313">
        <v>3578678.4287187983</v>
      </c>
      <c r="O155" s="304">
        <v>3898203.1974049169</v>
      </c>
      <c r="P155" s="342">
        <v>3958693.2397983586</v>
      </c>
      <c r="Q155" s="314">
        <f t="shared" si="14"/>
        <v>1.3153440548282547</v>
      </c>
      <c r="R155" s="337">
        <v>1</v>
      </c>
    </row>
    <row r="156" spans="1:18" ht="16.5">
      <c r="A156">
        <v>445</v>
      </c>
      <c r="B156" s="10" t="s">
        <v>320</v>
      </c>
      <c r="C156" s="87">
        <v>15086</v>
      </c>
      <c r="D156" s="258">
        <v>64349762.345123112</v>
      </c>
      <c r="E156" s="259">
        <v>64079077.939661786</v>
      </c>
      <c r="F156" s="339">
        <v>64023126</v>
      </c>
      <c r="G156" s="257">
        <f t="shared" si="15"/>
        <v>-55951.93966178596</v>
      </c>
      <c r="H156" s="260">
        <f t="shared" si="16"/>
        <v>-8.7317017442840688E-4</v>
      </c>
      <c r="I156" s="340">
        <f t="shared" si="13"/>
        <v>-3.7088651505890202</v>
      </c>
      <c r="J156" s="311">
        <v>-3595387.0761203538</v>
      </c>
      <c r="K156" s="303">
        <v>-3432961.3184490236</v>
      </c>
      <c r="L156" s="341">
        <v>-3399389.9714153982</v>
      </c>
      <c r="M156" s="312">
        <f t="shared" si="17"/>
        <v>2.2253312364858457</v>
      </c>
      <c r="N156" s="313">
        <v>-352873.74417103775</v>
      </c>
      <c r="O156" s="304">
        <v>-244856.97015997235</v>
      </c>
      <c r="P156" s="342">
        <v>-222476.07213752993</v>
      </c>
      <c r="Q156" s="314">
        <f t="shared" si="14"/>
        <v>1.4835541576589166</v>
      </c>
      <c r="R156" s="337">
        <v>2</v>
      </c>
    </row>
    <row r="157" spans="1:18" ht="16.5">
      <c r="A157">
        <v>475</v>
      </c>
      <c r="B157" s="10" t="s">
        <v>321</v>
      </c>
      <c r="C157" s="87">
        <v>5487</v>
      </c>
      <c r="D157" s="258">
        <v>24904037.554185681</v>
      </c>
      <c r="E157" s="259">
        <v>25368691.472073883</v>
      </c>
      <c r="F157" s="339">
        <v>25146518</v>
      </c>
      <c r="G157" s="257">
        <f t="shared" si="15"/>
        <v>-222173.47207388282</v>
      </c>
      <c r="H157" s="260">
        <f t="shared" si="16"/>
        <v>-8.7577820999736496E-3</v>
      </c>
      <c r="I157" s="340">
        <f t="shared" si="13"/>
        <v>-40.49088246289098</v>
      </c>
      <c r="J157" s="311">
        <v>-1075341.3521216339</v>
      </c>
      <c r="K157" s="303">
        <v>-1354139.4044835449</v>
      </c>
      <c r="L157" s="341">
        <v>-1220835.1691205476</v>
      </c>
      <c r="M157" s="312">
        <f t="shared" si="17"/>
        <v>24.294557201202348</v>
      </c>
      <c r="N157" s="313">
        <v>-845857.59370972891</v>
      </c>
      <c r="O157" s="304">
        <v>-1031622.2167749341</v>
      </c>
      <c r="P157" s="342">
        <v>-942752.72653293004</v>
      </c>
      <c r="Q157" s="314">
        <f t="shared" si="14"/>
        <v>16.196371467469298</v>
      </c>
      <c r="R157" s="337">
        <v>15</v>
      </c>
    </row>
    <row r="158" spans="1:18" ht="16.5">
      <c r="A158">
        <v>480</v>
      </c>
      <c r="B158" s="10" t="s">
        <v>322</v>
      </c>
      <c r="C158" s="87">
        <v>1990</v>
      </c>
      <c r="D158" s="258">
        <v>7587062.6376414206</v>
      </c>
      <c r="E158" s="259">
        <v>7586944.0315285064</v>
      </c>
      <c r="F158" s="339">
        <v>7580324</v>
      </c>
      <c r="G158" s="257">
        <f t="shared" si="15"/>
        <v>-6620.031528506428</v>
      </c>
      <c r="H158" s="260">
        <f t="shared" si="16"/>
        <v>-8.7255573535221153E-4</v>
      </c>
      <c r="I158" s="340">
        <f t="shared" si="13"/>
        <v>-3.3266490092997127</v>
      </c>
      <c r="J158" s="311">
        <v>257660.50735958465</v>
      </c>
      <c r="K158" s="303">
        <v>257735.35952264559</v>
      </c>
      <c r="L158" s="341">
        <v>261707.27360177401</v>
      </c>
      <c r="M158" s="312">
        <f t="shared" si="17"/>
        <v>1.9959367231801082</v>
      </c>
      <c r="N158" s="313">
        <v>72308.580864122079</v>
      </c>
      <c r="O158" s="304">
        <v>72293.308281447811</v>
      </c>
      <c r="P158" s="342">
        <v>74941.251000869946</v>
      </c>
      <c r="Q158" s="314">
        <f t="shared" si="14"/>
        <v>1.3306244821216759</v>
      </c>
      <c r="R158" s="337">
        <v>2</v>
      </c>
    </row>
    <row r="159" spans="1:18" ht="16.5">
      <c r="A159">
        <v>481</v>
      </c>
      <c r="B159" s="10" t="s">
        <v>112</v>
      </c>
      <c r="C159" s="87">
        <v>9612</v>
      </c>
      <c r="D159" s="258">
        <v>29158461.871864155</v>
      </c>
      <c r="E159" s="259">
        <v>29624670.35204576</v>
      </c>
      <c r="F159" s="339">
        <v>29536038</v>
      </c>
      <c r="G159" s="257">
        <f t="shared" si="15"/>
        <v>-88632.352045759559</v>
      </c>
      <c r="H159" s="260">
        <f t="shared" si="16"/>
        <v>-2.9918426430570887E-3</v>
      </c>
      <c r="I159" s="340">
        <f t="shared" si="13"/>
        <v>-9.2210104084227584</v>
      </c>
      <c r="J159" s="311">
        <v>407115.68446518679</v>
      </c>
      <c r="K159" s="303">
        <v>127379.05916760612</v>
      </c>
      <c r="L159" s="341">
        <v>180558.41929749332</v>
      </c>
      <c r="M159" s="312">
        <f t="shared" si="17"/>
        <v>5.53260092903529</v>
      </c>
      <c r="N159" s="313">
        <v>182330.87402769257</v>
      </c>
      <c r="O159" s="304">
        <v>-3956.3526588329705</v>
      </c>
      <c r="P159" s="342">
        <v>31496.55409443851</v>
      </c>
      <c r="Q159" s="314">
        <f t="shared" si="14"/>
        <v>3.6884006193582484</v>
      </c>
      <c r="R159" s="337">
        <v>2</v>
      </c>
    </row>
    <row r="160" spans="1:18" ht="16.5">
      <c r="A160">
        <v>483</v>
      </c>
      <c r="B160" s="10" t="s">
        <v>113</v>
      </c>
      <c r="C160" s="87">
        <v>1076</v>
      </c>
      <c r="D160" s="258">
        <v>4208644.4995360486</v>
      </c>
      <c r="E160" s="259">
        <v>4227278.194899369</v>
      </c>
      <c r="F160" s="339">
        <v>4283503</v>
      </c>
      <c r="G160" s="257">
        <f t="shared" si="15"/>
        <v>56224.805100630969</v>
      </c>
      <c r="H160" s="260">
        <f t="shared" si="16"/>
        <v>1.3300474326121185E-2</v>
      </c>
      <c r="I160" s="340">
        <f t="shared" si="13"/>
        <v>52.253536338876366</v>
      </c>
      <c r="J160" s="311">
        <v>-35920.452803307897</v>
      </c>
      <c r="K160" s="303">
        <v>-47099.423704399829</v>
      </c>
      <c r="L160" s="341">
        <v>-80834.448165230875</v>
      </c>
      <c r="M160" s="312">
        <f t="shared" si="17"/>
        <v>-31.35225321638573</v>
      </c>
      <c r="N160" s="313">
        <v>-169596.44241376835</v>
      </c>
      <c r="O160" s="304">
        <v>-177071.11153059875</v>
      </c>
      <c r="P160" s="342">
        <v>-199561.12783781782</v>
      </c>
      <c r="Q160" s="314">
        <f t="shared" si="14"/>
        <v>-20.901502144255648</v>
      </c>
      <c r="R160" s="337">
        <v>17</v>
      </c>
    </row>
    <row r="161" spans="1:18" ht="16.5">
      <c r="A161">
        <v>484</v>
      </c>
      <c r="B161" s="10" t="s">
        <v>323</v>
      </c>
      <c r="C161" s="87">
        <v>3055</v>
      </c>
      <c r="D161" s="258">
        <v>15223949.234433219</v>
      </c>
      <c r="E161" s="259">
        <v>15463034.428530421</v>
      </c>
      <c r="F161" s="339">
        <v>15449518</v>
      </c>
      <c r="G161" s="257">
        <f t="shared" si="15"/>
        <v>-13516.428530421108</v>
      </c>
      <c r="H161" s="260">
        <f t="shared" si="16"/>
        <v>-8.741122961921572E-4</v>
      </c>
      <c r="I161" s="340">
        <f t="shared" si="13"/>
        <v>-4.4243628577483172</v>
      </c>
      <c r="J161" s="311">
        <v>-218105.52122042701</v>
      </c>
      <c r="K161" s="303">
        <v>-361551.71027159796</v>
      </c>
      <c r="L161" s="341">
        <v>-353441.73405280849</v>
      </c>
      <c r="M161" s="312">
        <f t="shared" si="17"/>
        <v>2.6546567000947516</v>
      </c>
      <c r="N161" s="313">
        <v>227664.40924612511</v>
      </c>
      <c r="O161" s="304">
        <v>131946.5515152592</v>
      </c>
      <c r="P161" s="342">
        <v>137353.20232779079</v>
      </c>
      <c r="Q161" s="314">
        <f t="shared" si="14"/>
        <v>1.7697711333982287</v>
      </c>
      <c r="R161" s="337">
        <v>4</v>
      </c>
    </row>
    <row r="162" spans="1:18" ht="16.5">
      <c r="A162">
        <v>489</v>
      </c>
      <c r="B162" s="10" t="s">
        <v>114</v>
      </c>
      <c r="C162" s="87">
        <v>1835</v>
      </c>
      <c r="D162" s="258">
        <v>9200051.9580057338</v>
      </c>
      <c r="E162" s="259">
        <v>9118039.8401106056</v>
      </c>
      <c r="F162" s="339">
        <v>9110015</v>
      </c>
      <c r="G162" s="257">
        <f t="shared" si="15"/>
        <v>-8024.8401106055826</v>
      </c>
      <c r="H162" s="260">
        <f t="shared" si="16"/>
        <v>-8.8010583977753685E-4</v>
      </c>
      <c r="I162" s="340">
        <f t="shared" si="13"/>
        <v>-4.3732098695398269</v>
      </c>
      <c r="J162" s="311">
        <v>687365.11781107401</v>
      </c>
      <c r="K162" s="303">
        <v>736582.23630525544</v>
      </c>
      <c r="L162" s="341">
        <v>741397.29173486971</v>
      </c>
      <c r="M162" s="312">
        <f t="shared" si="17"/>
        <v>2.6240084085091366</v>
      </c>
      <c r="N162" s="313">
        <v>400664.69899798319</v>
      </c>
      <c r="O162" s="304">
        <v>433302.10596456198</v>
      </c>
      <c r="P162" s="342">
        <v>436512.14291764138</v>
      </c>
      <c r="Q162" s="314">
        <f t="shared" si="14"/>
        <v>1.7493389390078462</v>
      </c>
      <c r="R162" s="337">
        <v>8</v>
      </c>
    </row>
    <row r="163" spans="1:18" ht="16.5">
      <c r="A163">
        <v>491</v>
      </c>
      <c r="B163" s="10" t="s">
        <v>324</v>
      </c>
      <c r="C163" s="87">
        <v>52122</v>
      </c>
      <c r="D163" s="258">
        <v>238151435.33634514</v>
      </c>
      <c r="E163" s="259">
        <v>239414552.04537356</v>
      </c>
      <c r="F163" s="339">
        <v>239710909</v>
      </c>
      <c r="G163" s="257">
        <f t="shared" si="15"/>
        <v>296356.954626441</v>
      </c>
      <c r="H163" s="260">
        <f t="shared" si="16"/>
        <v>1.2378401901413068E-3</v>
      </c>
      <c r="I163" s="340">
        <f t="shared" si="13"/>
        <v>5.6858323668784969</v>
      </c>
      <c r="J163" s="311">
        <v>-8898038.5160374753</v>
      </c>
      <c r="K163" s="303">
        <v>-9655753.1401467435</v>
      </c>
      <c r="L163" s="341">
        <v>-9833567.5417955555</v>
      </c>
      <c r="M163" s="312">
        <f t="shared" si="17"/>
        <v>-3.4115038112277349</v>
      </c>
      <c r="N163" s="313">
        <v>-3441371.5069824778</v>
      </c>
      <c r="O163" s="304">
        <v>-3949260.4597366396</v>
      </c>
      <c r="P163" s="342">
        <v>-4067803.3941691201</v>
      </c>
      <c r="Q163" s="314">
        <f t="shared" si="14"/>
        <v>-2.2743358741506556</v>
      </c>
      <c r="R163" s="337">
        <v>10</v>
      </c>
    </row>
    <row r="164" spans="1:18" ht="16.5">
      <c r="A164">
        <v>494</v>
      </c>
      <c r="B164" s="10" t="s">
        <v>115</v>
      </c>
      <c r="C164" s="87">
        <v>8909</v>
      </c>
      <c r="D164" s="258">
        <v>34331419.682517014</v>
      </c>
      <c r="E164" s="259">
        <v>34365687.775311865</v>
      </c>
      <c r="F164" s="339">
        <v>35195120</v>
      </c>
      <c r="G164" s="257">
        <f t="shared" si="15"/>
        <v>829432.22468813509</v>
      </c>
      <c r="H164" s="260">
        <f t="shared" si="16"/>
        <v>2.413547577197029E-2</v>
      </c>
      <c r="I164" s="340">
        <f t="shared" si="13"/>
        <v>93.10048542913178</v>
      </c>
      <c r="J164" s="311">
        <v>-1034998.5650999871</v>
      </c>
      <c r="K164" s="303">
        <v>-1055554.989250958</v>
      </c>
      <c r="L164" s="341">
        <v>-1553214.1069209697</v>
      </c>
      <c r="M164" s="312">
        <f t="shared" si="17"/>
        <v>-55.86026688405115</v>
      </c>
      <c r="N164" s="313">
        <v>-1604283.4289201191</v>
      </c>
      <c r="O164" s="304">
        <v>-1618066.0147231924</v>
      </c>
      <c r="P164" s="342">
        <v>-1949838.7598365212</v>
      </c>
      <c r="Q164" s="314">
        <f t="shared" si="14"/>
        <v>-37.240177922699381</v>
      </c>
      <c r="R164" s="337">
        <v>17</v>
      </c>
    </row>
    <row r="165" spans="1:18" ht="16.5">
      <c r="A165">
        <v>495</v>
      </c>
      <c r="B165" s="10" t="s">
        <v>116</v>
      </c>
      <c r="C165" s="87">
        <v>1488</v>
      </c>
      <c r="D165" s="258">
        <v>7450166.0494546108</v>
      </c>
      <c r="E165" s="259">
        <v>7571464.3833918208</v>
      </c>
      <c r="F165" s="339">
        <v>7564863</v>
      </c>
      <c r="G165" s="257">
        <f t="shared" si="15"/>
        <v>-6601.3833918208256</v>
      </c>
      <c r="H165" s="260">
        <f t="shared" si="16"/>
        <v>-8.7187670146096315E-4</v>
      </c>
      <c r="I165" s="340">
        <f t="shared" si="13"/>
        <v>-4.4364135697720606</v>
      </c>
      <c r="J165" s="311">
        <v>283408.27406115044</v>
      </c>
      <c r="K165" s="303">
        <v>210648.54425222619</v>
      </c>
      <c r="L165" s="341">
        <v>214609.38296891158</v>
      </c>
      <c r="M165" s="312">
        <f t="shared" si="17"/>
        <v>2.6618539762670657</v>
      </c>
      <c r="N165" s="313">
        <v>224918.62696863536</v>
      </c>
      <c r="O165" s="304">
        <v>176071.63856659361</v>
      </c>
      <c r="P165" s="342">
        <v>178712.19771105226</v>
      </c>
      <c r="Q165" s="314">
        <f t="shared" si="14"/>
        <v>1.774569317512531</v>
      </c>
      <c r="R165" s="337">
        <v>13</v>
      </c>
    </row>
    <row r="166" spans="1:18" ht="16.5">
      <c r="A166">
        <v>498</v>
      </c>
      <c r="B166" s="10" t="s">
        <v>117</v>
      </c>
      <c r="C166" s="87">
        <v>2321</v>
      </c>
      <c r="D166" s="258">
        <v>11893588.969733909</v>
      </c>
      <c r="E166" s="259">
        <v>11529025.943334637</v>
      </c>
      <c r="F166" s="339">
        <v>11587009</v>
      </c>
      <c r="G166" s="257">
        <f t="shared" si="15"/>
        <v>57983.05666536279</v>
      </c>
      <c r="H166" s="260">
        <f t="shared" si="16"/>
        <v>5.0293109713127997E-3</v>
      </c>
      <c r="I166" s="340">
        <f t="shared" si="13"/>
        <v>24.981928765774576</v>
      </c>
      <c r="J166" s="311">
        <v>-306629.42781047744</v>
      </c>
      <c r="K166" s="303">
        <v>-87896.313108590111</v>
      </c>
      <c r="L166" s="341">
        <v>-122686.07046232563</v>
      </c>
      <c r="M166" s="312">
        <f t="shared" si="17"/>
        <v>-14.989124236852874</v>
      </c>
      <c r="N166" s="313">
        <v>371675.13995040877</v>
      </c>
      <c r="O166" s="304">
        <v>517580.28337047831</v>
      </c>
      <c r="P166" s="342">
        <v>494387.11180132453</v>
      </c>
      <c r="Q166" s="314">
        <f t="shared" si="14"/>
        <v>-9.992749491233857</v>
      </c>
      <c r="R166" s="337">
        <v>19</v>
      </c>
    </row>
    <row r="167" spans="1:18" ht="16.5">
      <c r="A167">
        <v>499</v>
      </c>
      <c r="B167" s="10" t="s">
        <v>325</v>
      </c>
      <c r="C167" s="87">
        <v>19536</v>
      </c>
      <c r="D167" s="258">
        <v>65521482.877500996</v>
      </c>
      <c r="E167" s="259">
        <v>66417746.241504297</v>
      </c>
      <c r="F167" s="339">
        <v>66359715</v>
      </c>
      <c r="G167" s="257">
        <f t="shared" si="15"/>
        <v>-58031.24150429666</v>
      </c>
      <c r="H167" s="260">
        <f t="shared" si="16"/>
        <v>-8.7373096481303174E-4</v>
      </c>
      <c r="I167" s="340">
        <f t="shared" si="13"/>
        <v>-2.9704771449783305</v>
      </c>
      <c r="J167" s="311">
        <v>2760043.699478507</v>
      </c>
      <c r="K167" s="303">
        <v>2222277.170830538</v>
      </c>
      <c r="L167" s="341">
        <v>2257095.6570163397</v>
      </c>
      <c r="M167" s="312">
        <f t="shared" si="17"/>
        <v>1.7822730439087675</v>
      </c>
      <c r="N167" s="313">
        <v>1103093.5689282147</v>
      </c>
      <c r="O167" s="304">
        <v>744732.92198355473</v>
      </c>
      <c r="P167" s="342">
        <v>767945.24610744999</v>
      </c>
      <c r="Q167" s="314">
        <f t="shared" si="14"/>
        <v>1.188182029273918</v>
      </c>
      <c r="R167" s="337">
        <v>15</v>
      </c>
    </row>
    <row r="168" spans="1:18" ht="16.5">
      <c r="A168">
        <v>500</v>
      </c>
      <c r="B168" s="10" t="s">
        <v>118</v>
      </c>
      <c r="C168" s="87">
        <v>10426</v>
      </c>
      <c r="D168" s="258">
        <v>28809212.429937236</v>
      </c>
      <c r="E168" s="259">
        <v>28697955.325552177</v>
      </c>
      <c r="F168" s="339">
        <v>28672707</v>
      </c>
      <c r="G168" s="257">
        <f t="shared" si="15"/>
        <v>-25248.325552176684</v>
      </c>
      <c r="H168" s="260">
        <f t="shared" si="16"/>
        <v>-8.7979527690239311E-4</v>
      </c>
      <c r="I168" s="340">
        <f t="shared" si="13"/>
        <v>-2.4216694371932364</v>
      </c>
      <c r="J168" s="311">
        <v>2302703.4720751704</v>
      </c>
      <c r="K168" s="303">
        <v>2369423.256970257</v>
      </c>
      <c r="L168" s="341">
        <v>2384572.1870733406</v>
      </c>
      <c r="M168" s="312">
        <f t="shared" si="17"/>
        <v>1.4529954060122392</v>
      </c>
      <c r="N168" s="313">
        <v>1216849.8994772814</v>
      </c>
      <c r="O168" s="304">
        <v>1261938.9618958228</v>
      </c>
      <c r="P168" s="342">
        <v>1272038.2486312264</v>
      </c>
      <c r="Q168" s="314">
        <f t="shared" si="14"/>
        <v>0.96866360400955154</v>
      </c>
      <c r="R168" s="337">
        <v>13</v>
      </c>
    </row>
    <row r="169" spans="1:18" ht="16.5">
      <c r="A169">
        <v>503</v>
      </c>
      <c r="B169" s="10" t="s">
        <v>326</v>
      </c>
      <c r="C169" s="87">
        <v>7594</v>
      </c>
      <c r="D169" s="258">
        <v>31953671.298530269</v>
      </c>
      <c r="E169" s="259">
        <v>32254643.717537895</v>
      </c>
      <c r="F169" s="339">
        <v>32226543</v>
      </c>
      <c r="G169" s="257">
        <f t="shared" si="15"/>
        <v>-28100.717537894845</v>
      </c>
      <c r="H169" s="260">
        <f t="shared" si="16"/>
        <v>-8.7121463141803595E-4</v>
      </c>
      <c r="I169" s="340">
        <f t="shared" si="13"/>
        <v>-3.7003841898729055</v>
      </c>
      <c r="J169" s="311">
        <v>-709676.63181609509</v>
      </c>
      <c r="K169" s="303">
        <v>-890241.66087238502</v>
      </c>
      <c r="L169" s="341">
        <v>-873381.28137660876</v>
      </c>
      <c r="M169" s="312">
        <f t="shared" si="17"/>
        <v>2.2202237945452015</v>
      </c>
      <c r="N169" s="313">
        <v>-894876.0892662257</v>
      </c>
      <c r="O169" s="304">
        <v>-1015578.2897699471</v>
      </c>
      <c r="P169" s="342">
        <v>-1004338.0367727539</v>
      </c>
      <c r="Q169" s="314">
        <f t="shared" si="14"/>
        <v>1.4801491963646478</v>
      </c>
      <c r="R169" s="337">
        <v>2</v>
      </c>
    </row>
    <row r="170" spans="1:18" ht="16.5">
      <c r="A170">
        <v>504</v>
      </c>
      <c r="B170" s="10" t="s">
        <v>327</v>
      </c>
      <c r="C170" s="87">
        <v>1816</v>
      </c>
      <c r="D170" s="258">
        <v>7902639.3385737343</v>
      </c>
      <c r="E170" s="259">
        <v>7946257.9354066746</v>
      </c>
      <c r="F170" s="339">
        <v>7921481</v>
      </c>
      <c r="G170" s="257">
        <f t="shared" si="15"/>
        <v>-24776.935406674631</v>
      </c>
      <c r="H170" s="260">
        <f t="shared" si="16"/>
        <v>-3.1180633208839569E-3</v>
      </c>
      <c r="I170" s="340">
        <f t="shared" si="13"/>
        <v>-13.643686897948585</v>
      </c>
      <c r="J170" s="311">
        <v>-141250.1993991879</v>
      </c>
      <c r="K170" s="303">
        <v>-167405.78089371035</v>
      </c>
      <c r="L170" s="341">
        <v>-152539.77561146973</v>
      </c>
      <c r="M170" s="312">
        <f t="shared" si="17"/>
        <v>8.1861262567404349</v>
      </c>
      <c r="N170" s="313">
        <v>32976.786553983286</v>
      </c>
      <c r="O170" s="304">
        <v>15264.500735649279</v>
      </c>
      <c r="P170" s="342">
        <v>25175.170923812559</v>
      </c>
      <c r="Q170" s="314">
        <f t="shared" si="14"/>
        <v>5.457417504495198</v>
      </c>
      <c r="R170" s="337">
        <v>1</v>
      </c>
    </row>
    <row r="171" spans="1:18" ht="16.5">
      <c r="A171">
        <v>505</v>
      </c>
      <c r="B171" s="10" t="s">
        <v>119</v>
      </c>
      <c r="C171" s="87">
        <v>20837</v>
      </c>
      <c r="D171" s="258">
        <v>73839086.137679949</v>
      </c>
      <c r="E171" s="259">
        <v>71756003.250124544</v>
      </c>
      <c r="F171" s="339">
        <v>71693165</v>
      </c>
      <c r="G171" s="257">
        <f t="shared" si="15"/>
        <v>-62838.250124543905</v>
      </c>
      <c r="H171" s="260">
        <f t="shared" si="16"/>
        <v>-8.7572115611713418E-4</v>
      </c>
      <c r="I171" s="340">
        <f t="shared" si="13"/>
        <v>-3.015705241855541</v>
      </c>
      <c r="J171" s="311">
        <v>-2355276.1845408077</v>
      </c>
      <c r="K171" s="303">
        <v>-1105426.5179128796</v>
      </c>
      <c r="L171" s="341">
        <v>-1067723.4109920911</v>
      </c>
      <c r="M171" s="312">
        <f t="shared" si="17"/>
        <v>1.8094306723995071</v>
      </c>
      <c r="N171" s="313">
        <v>-1345832.9120401235</v>
      </c>
      <c r="O171" s="304">
        <v>-512598.63643742196</v>
      </c>
      <c r="P171" s="342">
        <v>-487463.23182353366</v>
      </c>
      <c r="Q171" s="314">
        <f t="shared" si="14"/>
        <v>1.2062871149344099</v>
      </c>
      <c r="R171" s="337">
        <v>1</v>
      </c>
    </row>
    <row r="172" spans="1:18" ht="16.5">
      <c r="A172">
        <v>507</v>
      </c>
      <c r="B172" s="10" t="s">
        <v>120</v>
      </c>
      <c r="C172" s="87">
        <v>5635</v>
      </c>
      <c r="D172" s="258">
        <v>29248646.908792414</v>
      </c>
      <c r="E172" s="259">
        <v>29327995.91764994</v>
      </c>
      <c r="F172" s="339">
        <v>29302413</v>
      </c>
      <c r="G172" s="257">
        <f t="shared" si="15"/>
        <v>-25582.917649939656</v>
      </c>
      <c r="H172" s="260">
        <f t="shared" si="16"/>
        <v>-8.7230364194587021E-4</v>
      </c>
      <c r="I172" s="340">
        <f t="shared" si="13"/>
        <v>-4.5400031321986969</v>
      </c>
      <c r="J172" s="311">
        <v>158252.58510120588</v>
      </c>
      <c r="K172" s="303">
        <v>110657.67352489813</v>
      </c>
      <c r="L172" s="341">
        <v>126007.61324428333</v>
      </c>
      <c r="M172" s="312">
        <f t="shared" si="17"/>
        <v>2.724035442659309</v>
      </c>
      <c r="N172" s="313">
        <v>488550.39193206059</v>
      </c>
      <c r="O172" s="304">
        <v>456564.3531577597</v>
      </c>
      <c r="P172" s="342">
        <v>466797.64630402316</v>
      </c>
      <c r="Q172" s="314">
        <f t="shared" si="14"/>
        <v>1.8160236284407203</v>
      </c>
      <c r="R172" s="337">
        <v>10</v>
      </c>
    </row>
    <row r="173" spans="1:18" ht="16.5">
      <c r="A173">
        <v>508</v>
      </c>
      <c r="B173" s="10" t="s">
        <v>121</v>
      </c>
      <c r="C173" s="87">
        <v>9563</v>
      </c>
      <c r="D173" s="258">
        <v>47980552.860586725</v>
      </c>
      <c r="E173" s="259">
        <v>47653692.987951837</v>
      </c>
      <c r="F173" s="339">
        <v>47684246</v>
      </c>
      <c r="G173" s="257">
        <f t="shared" si="15"/>
        <v>30553.01204816252</v>
      </c>
      <c r="H173" s="260">
        <f t="shared" si="16"/>
        <v>6.4114678490683104E-4</v>
      </c>
      <c r="I173" s="340">
        <f t="shared" si="13"/>
        <v>3.1949191726615624</v>
      </c>
      <c r="J173" s="311">
        <v>-380014.52889886691</v>
      </c>
      <c r="K173" s="303">
        <v>-183863.45943241139</v>
      </c>
      <c r="L173" s="341">
        <v>-202194.99052737484</v>
      </c>
      <c r="M173" s="312">
        <f t="shared" si="17"/>
        <v>-1.9169226283554803</v>
      </c>
      <c r="N173" s="313">
        <v>-287271.51896962296</v>
      </c>
      <c r="O173" s="304">
        <v>-157125.15104383734</v>
      </c>
      <c r="P173" s="342">
        <v>-169346.17177379702</v>
      </c>
      <c r="Q173" s="314">
        <f t="shared" si="14"/>
        <v>-1.2779484189019847</v>
      </c>
      <c r="R173" s="337">
        <v>6</v>
      </c>
    </row>
    <row r="174" spans="1:18" ht="16.5">
      <c r="A174">
        <v>529</v>
      </c>
      <c r="B174" s="10" t="s">
        <v>328</v>
      </c>
      <c r="C174" s="87">
        <v>19579</v>
      </c>
      <c r="D174" s="258">
        <v>69282611.432868317</v>
      </c>
      <c r="E174" s="259">
        <v>69499654.546699688</v>
      </c>
      <c r="F174" s="339">
        <v>69438969</v>
      </c>
      <c r="G174" s="257">
        <f t="shared" si="15"/>
        <v>-60685.546699687839</v>
      </c>
      <c r="H174" s="260">
        <f t="shared" si="16"/>
        <v>-8.7317767398269175E-4</v>
      </c>
      <c r="I174" s="340">
        <f t="shared" si="13"/>
        <v>-3.0995222789564245</v>
      </c>
      <c r="J174" s="311">
        <v>3343010.2268073051</v>
      </c>
      <c r="K174" s="303">
        <v>3212757.8693427257</v>
      </c>
      <c r="L174" s="341">
        <v>3249168.9988771346</v>
      </c>
      <c r="M174" s="312">
        <f t="shared" si="17"/>
        <v>1.8597032297057519</v>
      </c>
      <c r="N174" s="313">
        <v>674989.07294340711</v>
      </c>
      <c r="O174" s="304">
        <v>588622.21940839221</v>
      </c>
      <c r="P174" s="342">
        <v>612896.30576468771</v>
      </c>
      <c r="Q174" s="314">
        <f t="shared" si="14"/>
        <v>1.2398021531383372</v>
      </c>
      <c r="R174" s="337">
        <v>2</v>
      </c>
    </row>
    <row r="175" spans="1:18" ht="16.5">
      <c r="A175">
        <v>531</v>
      </c>
      <c r="B175" s="10" t="s">
        <v>122</v>
      </c>
      <c r="C175" s="87">
        <v>5169</v>
      </c>
      <c r="D175" s="258">
        <v>22458359.845228009</v>
      </c>
      <c r="E175" s="259">
        <v>22667667.766239949</v>
      </c>
      <c r="F175" s="339">
        <v>22647827</v>
      </c>
      <c r="G175" s="257">
        <f t="shared" si="15"/>
        <v>-19840.766239948571</v>
      </c>
      <c r="H175" s="260">
        <f t="shared" si="16"/>
        <v>-8.7528926418704541E-4</v>
      </c>
      <c r="I175" s="340">
        <f t="shared" si="13"/>
        <v>-3.8384148268424396</v>
      </c>
      <c r="J175" s="311">
        <v>-787538.65673347574</v>
      </c>
      <c r="K175" s="303">
        <v>-913097.22406325117</v>
      </c>
      <c r="L175" s="341">
        <v>-901192.83959212282</v>
      </c>
      <c r="M175" s="312">
        <f t="shared" si="17"/>
        <v>2.3030343337450851</v>
      </c>
      <c r="N175" s="313">
        <v>-830255.32399992773</v>
      </c>
      <c r="O175" s="304">
        <v>-914423.71742528037</v>
      </c>
      <c r="P175" s="342">
        <v>-906487.4611111877</v>
      </c>
      <c r="Q175" s="314">
        <f t="shared" si="14"/>
        <v>1.5353562224980972</v>
      </c>
      <c r="R175" s="337">
        <v>4</v>
      </c>
    </row>
    <row r="176" spans="1:18" ht="16.5">
      <c r="A176">
        <v>535</v>
      </c>
      <c r="B176" s="10" t="s">
        <v>123</v>
      </c>
      <c r="C176" s="87">
        <v>10396</v>
      </c>
      <c r="D176" s="258">
        <v>45918296.110611171</v>
      </c>
      <c r="E176" s="259">
        <v>45835724.107512102</v>
      </c>
      <c r="F176" s="339">
        <v>45795606</v>
      </c>
      <c r="G176" s="257">
        <f t="shared" si="15"/>
        <v>-40118.107512101531</v>
      </c>
      <c r="H176" s="260">
        <f t="shared" si="16"/>
        <v>-8.752585083634907E-4</v>
      </c>
      <c r="I176" s="340">
        <f t="shared" si="13"/>
        <v>-3.8589945663814476</v>
      </c>
      <c r="J176" s="311">
        <v>574701.71898707887</v>
      </c>
      <c r="K176" s="303">
        <v>624279.06159576366</v>
      </c>
      <c r="L176" s="341">
        <v>648349.79844050645</v>
      </c>
      <c r="M176" s="312">
        <f t="shared" si="17"/>
        <v>2.3153844598636772</v>
      </c>
      <c r="N176" s="313">
        <v>-377368.61599576473</v>
      </c>
      <c r="O176" s="304">
        <v>-344920.30567690555</v>
      </c>
      <c r="P176" s="342">
        <v>-328873.14778039505</v>
      </c>
      <c r="Q176" s="314">
        <f t="shared" si="14"/>
        <v>1.5435896399105906</v>
      </c>
      <c r="R176" s="337">
        <v>17</v>
      </c>
    </row>
    <row r="177" spans="1:18" ht="16.5">
      <c r="A177">
        <v>536</v>
      </c>
      <c r="B177" s="10" t="s">
        <v>124</v>
      </c>
      <c r="C177" s="87">
        <v>34884</v>
      </c>
      <c r="D177" s="258">
        <v>118012314.6723851</v>
      </c>
      <c r="E177" s="259">
        <v>118015971.3806815</v>
      </c>
      <c r="F177" s="339">
        <v>117912818</v>
      </c>
      <c r="G177" s="257">
        <f t="shared" si="15"/>
        <v>-103153.38068149984</v>
      </c>
      <c r="H177" s="260">
        <f t="shared" si="16"/>
        <v>-8.7406288720668376E-4</v>
      </c>
      <c r="I177" s="340">
        <f t="shared" si="13"/>
        <v>-2.9570399232169429</v>
      </c>
      <c r="J177" s="311">
        <v>-1932683.3145860049</v>
      </c>
      <c r="K177" s="303">
        <v>-1934960.3373907513</v>
      </c>
      <c r="L177" s="341">
        <v>-1873068.0773626922</v>
      </c>
      <c r="M177" s="312">
        <f t="shared" si="17"/>
        <v>1.7742305936262794</v>
      </c>
      <c r="N177" s="313">
        <v>-1560017.5818199383</v>
      </c>
      <c r="O177" s="304">
        <v>-1560069.0633900831</v>
      </c>
      <c r="P177" s="342">
        <v>-1518807.5567046653</v>
      </c>
      <c r="Q177" s="314">
        <f t="shared" si="14"/>
        <v>1.1828203957521455</v>
      </c>
      <c r="R177" s="337">
        <v>6</v>
      </c>
    </row>
    <row r="178" spans="1:18" ht="16.5">
      <c r="A178">
        <v>538</v>
      </c>
      <c r="B178" s="10" t="s">
        <v>329</v>
      </c>
      <c r="C178" s="87">
        <v>4689</v>
      </c>
      <c r="D178" s="258">
        <v>16240875.327292409</v>
      </c>
      <c r="E178" s="259">
        <v>16440537.567985285</v>
      </c>
      <c r="F178" s="339">
        <v>16426180</v>
      </c>
      <c r="G178" s="257">
        <f t="shared" si="15"/>
        <v>-14357.567985285074</v>
      </c>
      <c r="H178" s="260">
        <f t="shared" si="16"/>
        <v>-8.7330283002689732E-4</v>
      </c>
      <c r="I178" s="340">
        <f t="shared" si="13"/>
        <v>-3.0619680070985442</v>
      </c>
      <c r="J178" s="311">
        <v>-16138.004788234994</v>
      </c>
      <c r="K178" s="303">
        <v>-135931.14869348251</v>
      </c>
      <c r="L178" s="341">
        <v>-127316.54536926148</v>
      </c>
      <c r="M178" s="312">
        <f t="shared" si="17"/>
        <v>1.8371941403755652</v>
      </c>
      <c r="N178" s="313">
        <v>-270075.92281577736</v>
      </c>
      <c r="O178" s="304">
        <v>-350012.2398509839</v>
      </c>
      <c r="P178" s="342">
        <v>-344269.17096816306</v>
      </c>
      <c r="Q178" s="314">
        <f t="shared" si="14"/>
        <v>1.2247960935851645</v>
      </c>
      <c r="R178" s="337">
        <v>2</v>
      </c>
    </row>
    <row r="179" spans="1:18" ht="16.5">
      <c r="A179">
        <v>541</v>
      </c>
      <c r="B179" s="10" t="s">
        <v>125</v>
      </c>
      <c r="C179" s="87">
        <v>9423</v>
      </c>
      <c r="D179" s="258">
        <v>46353912.052174799</v>
      </c>
      <c r="E179" s="259">
        <v>47078722.041526571</v>
      </c>
      <c r="F179" s="339">
        <v>47037631</v>
      </c>
      <c r="G179" s="257">
        <f t="shared" si="15"/>
        <v>-41091.041526570916</v>
      </c>
      <c r="H179" s="260">
        <f t="shared" si="16"/>
        <v>-8.7281556815254843E-4</v>
      </c>
      <c r="I179" s="340">
        <f t="shared" si="13"/>
        <v>-4.3607175556161435</v>
      </c>
      <c r="J179" s="311">
        <v>4276856.7454230506</v>
      </c>
      <c r="K179" s="303">
        <v>3841997.4519767878</v>
      </c>
      <c r="L179" s="341">
        <v>3866652.0284846225</v>
      </c>
      <c r="M179" s="312">
        <f t="shared" si="17"/>
        <v>2.6164253961407957</v>
      </c>
      <c r="N179" s="313">
        <v>3060051.0401437129</v>
      </c>
      <c r="O179" s="304">
        <v>2769673.0648157932</v>
      </c>
      <c r="P179" s="342">
        <v>2786109.4491543616</v>
      </c>
      <c r="Q179" s="314">
        <f t="shared" si="14"/>
        <v>1.7442835974284654</v>
      </c>
      <c r="R179" s="337">
        <v>12</v>
      </c>
    </row>
    <row r="180" spans="1:18" ht="16.5">
      <c r="A180">
        <v>543</v>
      </c>
      <c r="B180" s="10" t="s">
        <v>126</v>
      </c>
      <c r="C180" s="87">
        <v>44127</v>
      </c>
      <c r="D180" s="258">
        <v>139445358.5755378</v>
      </c>
      <c r="E180" s="259">
        <v>138314908.80912301</v>
      </c>
      <c r="F180" s="339">
        <v>138193845</v>
      </c>
      <c r="G180" s="257">
        <f t="shared" si="15"/>
        <v>-121063.80912300944</v>
      </c>
      <c r="H180" s="260">
        <f t="shared" si="16"/>
        <v>-8.7527664346060926E-4</v>
      </c>
      <c r="I180" s="340">
        <f t="shared" si="13"/>
        <v>-2.7435313781360491</v>
      </c>
      <c r="J180" s="311">
        <v>2109894.9603322246</v>
      </c>
      <c r="K180" s="303">
        <v>2788073.4295458943</v>
      </c>
      <c r="L180" s="341">
        <v>2860711.8872551038</v>
      </c>
      <c r="M180" s="312">
        <f t="shared" si="17"/>
        <v>1.6461227300566439</v>
      </c>
      <c r="N180" s="313">
        <v>1757903.6391449464</v>
      </c>
      <c r="O180" s="304">
        <v>2211637.4493371844</v>
      </c>
      <c r="P180" s="342">
        <v>2260063.0878100507</v>
      </c>
      <c r="Q180" s="314">
        <f t="shared" si="14"/>
        <v>1.0974151533724537</v>
      </c>
      <c r="R180" s="337">
        <v>1</v>
      </c>
    </row>
    <row r="181" spans="1:18" ht="16.5">
      <c r="A181">
        <v>545</v>
      </c>
      <c r="B181" s="10" t="s">
        <v>330</v>
      </c>
      <c r="C181" s="87">
        <v>9562</v>
      </c>
      <c r="D181" s="258">
        <v>41266694.665264115</v>
      </c>
      <c r="E181" s="259">
        <v>41085664.631091841</v>
      </c>
      <c r="F181" s="339">
        <v>40352940</v>
      </c>
      <c r="G181" s="257">
        <f t="shared" si="15"/>
        <v>-732724.63109184057</v>
      </c>
      <c r="H181" s="260">
        <f t="shared" si="16"/>
        <v>-1.783407029364073E-2</v>
      </c>
      <c r="I181" s="340">
        <f t="shared" si="13"/>
        <v>-76.628804757565419</v>
      </c>
      <c r="J181" s="311">
        <v>550891.42780669406</v>
      </c>
      <c r="K181" s="303">
        <v>659514.84139458719</v>
      </c>
      <c r="L181" s="341">
        <v>1099149.4054686362</v>
      </c>
      <c r="M181" s="312">
        <f t="shared" si="17"/>
        <v>45.977260413516944</v>
      </c>
      <c r="N181" s="313">
        <v>746691.99874247506</v>
      </c>
      <c r="O181" s="304">
        <v>819012.31446494872</v>
      </c>
      <c r="P181" s="342">
        <v>1112102.0238476603</v>
      </c>
      <c r="Q181" s="314">
        <f t="shared" si="14"/>
        <v>30.651506942345907</v>
      </c>
      <c r="R181" s="337">
        <v>15</v>
      </c>
    </row>
    <row r="182" spans="1:18" ht="16.5">
      <c r="A182">
        <v>560</v>
      </c>
      <c r="B182" s="10" t="s">
        <v>127</v>
      </c>
      <c r="C182" s="87">
        <v>15808</v>
      </c>
      <c r="D182" s="258">
        <v>59724090.243411802</v>
      </c>
      <c r="E182" s="259">
        <v>58925826.904719397</v>
      </c>
      <c r="F182" s="339">
        <v>58874059</v>
      </c>
      <c r="G182" s="257">
        <f t="shared" si="15"/>
        <v>-51767.904719397426</v>
      </c>
      <c r="H182" s="260">
        <f t="shared" si="16"/>
        <v>-8.7852657211079897E-4</v>
      </c>
      <c r="I182" s="340">
        <f t="shared" si="13"/>
        <v>-3.2747915434841488</v>
      </c>
      <c r="J182" s="311">
        <v>428274.31573304441</v>
      </c>
      <c r="K182" s="303">
        <v>907262.27348114166</v>
      </c>
      <c r="L182" s="341">
        <v>938323.15703580657</v>
      </c>
      <c r="M182" s="312">
        <f t="shared" si="17"/>
        <v>1.9648838281038024</v>
      </c>
      <c r="N182" s="313">
        <v>234720.7804247103</v>
      </c>
      <c r="O182" s="304">
        <v>553516.80270204437</v>
      </c>
      <c r="P182" s="342">
        <v>574224.05840517965</v>
      </c>
      <c r="Q182" s="314">
        <f t="shared" si="14"/>
        <v>1.3099225520708044</v>
      </c>
      <c r="R182" s="337">
        <v>7</v>
      </c>
    </row>
    <row r="183" spans="1:18" ht="16.5">
      <c r="A183">
        <v>561</v>
      </c>
      <c r="B183" s="10" t="s">
        <v>128</v>
      </c>
      <c r="C183" s="87">
        <v>1337</v>
      </c>
      <c r="D183" s="258">
        <v>5126477.0376761425</v>
      </c>
      <c r="E183" s="259">
        <v>5105024.7438816791</v>
      </c>
      <c r="F183" s="339">
        <v>5100573</v>
      </c>
      <c r="G183" s="257">
        <f t="shared" si="15"/>
        <v>-4451.74388167914</v>
      </c>
      <c r="H183" s="260">
        <f t="shared" si="16"/>
        <v>-8.7203179318856593E-4</v>
      </c>
      <c r="I183" s="340">
        <f t="shared" si="13"/>
        <v>-3.3296513699918773</v>
      </c>
      <c r="J183" s="311">
        <v>364167.75483977265</v>
      </c>
      <c r="K183" s="303">
        <v>377039.24821740109</v>
      </c>
      <c r="L183" s="341">
        <v>379710.31877004961</v>
      </c>
      <c r="M183" s="312">
        <f t="shared" si="17"/>
        <v>1.9978089399016536</v>
      </c>
      <c r="N183" s="313">
        <v>318837.16988358827</v>
      </c>
      <c r="O183" s="304">
        <v>327416.09634848998</v>
      </c>
      <c r="P183" s="342">
        <v>329196.81005025771</v>
      </c>
      <c r="Q183" s="314">
        <f t="shared" si="14"/>
        <v>1.3318726266026406</v>
      </c>
      <c r="R183" s="337">
        <v>2</v>
      </c>
    </row>
    <row r="184" spans="1:18" ht="16.5">
      <c r="A184">
        <v>562</v>
      </c>
      <c r="B184" s="10" t="s">
        <v>129</v>
      </c>
      <c r="C184" s="87">
        <v>8978</v>
      </c>
      <c r="D184" s="258">
        <v>40049114.261238605</v>
      </c>
      <c r="E184" s="259">
        <v>39925868.30711899</v>
      </c>
      <c r="F184" s="339">
        <v>39891077</v>
      </c>
      <c r="G184" s="257">
        <f t="shared" si="15"/>
        <v>-34791.307118989527</v>
      </c>
      <c r="H184" s="260">
        <f t="shared" si="16"/>
        <v>-8.7139763251651203E-4</v>
      </c>
      <c r="I184" s="340">
        <f t="shared" si="13"/>
        <v>-3.8751734371786064</v>
      </c>
      <c r="J184" s="311">
        <v>-396180.76684205449</v>
      </c>
      <c r="K184" s="303">
        <v>-322219.32098562777</v>
      </c>
      <c r="L184" s="341">
        <v>-301344.2472770341</v>
      </c>
      <c r="M184" s="312">
        <f t="shared" si="17"/>
        <v>2.3251363008012556</v>
      </c>
      <c r="N184" s="313">
        <v>-355069.96669169812</v>
      </c>
      <c r="O184" s="304">
        <v>-306007.47248063976</v>
      </c>
      <c r="P184" s="342">
        <v>-292090.75667489751</v>
      </c>
      <c r="Q184" s="314">
        <f t="shared" si="14"/>
        <v>1.5500908672022999</v>
      </c>
      <c r="R184" s="337">
        <v>6</v>
      </c>
    </row>
    <row r="185" spans="1:18" ht="16.5">
      <c r="A185">
        <v>563</v>
      </c>
      <c r="B185" s="10" t="s">
        <v>130</v>
      </c>
      <c r="C185" s="87">
        <v>7102</v>
      </c>
      <c r="D185" s="258">
        <v>35612848.212158121</v>
      </c>
      <c r="E185" s="259">
        <v>35602292.402137689</v>
      </c>
      <c r="F185" s="339">
        <v>35571088</v>
      </c>
      <c r="G185" s="257">
        <f t="shared" si="15"/>
        <v>-31204.402137689292</v>
      </c>
      <c r="H185" s="260">
        <f t="shared" si="16"/>
        <v>-8.7647171101307142E-4</v>
      </c>
      <c r="I185" s="340">
        <f t="shared" si="13"/>
        <v>-4.3937485409306243</v>
      </c>
      <c r="J185" s="311">
        <v>334342.85284304817</v>
      </c>
      <c r="K185" s="303">
        <v>340694.95196249883</v>
      </c>
      <c r="L185" s="341">
        <v>359417.74274852534</v>
      </c>
      <c r="M185" s="312">
        <f t="shared" si="17"/>
        <v>2.6362701754472702</v>
      </c>
      <c r="N185" s="313">
        <v>-410221.65134159976</v>
      </c>
      <c r="O185" s="304">
        <v>-406315.80368411547</v>
      </c>
      <c r="P185" s="342">
        <v>-393833.94316008739</v>
      </c>
      <c r="Q185" s="314">
        <f t="shared" si="14"/>
        <v>1.7575134502996443</v>
      </c>
      <c r="R185" s="337">
        <v>17</v>
      </c>
    </row>
    <row r="186" spans="1:18" ht="16.5">
      <c r="A186">
        <v>564</v>
      </c>
      <c r="B186" s="10" t="s">
        <v>331</v>
      </c>
      <c r="C186" s="87">
        <v>209551</v>
      </c>
      <c r="D186" s="258">
        <v>729228164.48559988</v>
      </c>
      <c r="E186" s="259">
        <v>730977704.37667048</v>
      </c>
      <c r="F186" s="339">
        <v>731475057</v>
      </c>
      <c r="G186" s="257">
        <f t="shared" si="15"/>
        <v>497352.62332952023</v>
      </c>
      <c r="H186" s="260">
        <f t="shared" si="16"/>
        <v>6.8039369785379391E-4</v>
      </c>
      <c r="I186" s="340">
        <f t="shared" si="13"/>
        <v>2.3734204242858312</v>
      </c>
      <c r="J186" s="311">
        <v>-21811721.516549539</v>
      </c>
      <c r="K186" s="303">
        <v>-22861884.811554708</v>
      </c>
      <c r="L186" s="341">
        <v>-23160296.368695986</v>
      </c>
      <c r="M186" s="312">
        <f t="shared" si="17"/>
        <v>-1.4240521741307746</v>
      </c>
      <c r="N186" s="313">
        <v>-12134518.520710235</v>
      </c>
      <c r="O186" s="304">
        <v>-12826864.087426247</v>
      </c>
      <c r="P186" s="342">
        <v>-13025805.125520186</v>
      </c>
      <c r="Q186" s="314">
        <f t="shared" si="14"/>
        <v>-0.94936811608600968</v>
      </c>
      <c r="R186" s="337">
        <v>17</v>
      </c>
    </row>
    <row r="187" spans="1:18" ht="16.5">
      <c r="A187">
        <v>576</v>
      </c>
      <c r="B187" s="10" t="s">
        <v>131</v>
      </c>
      <c r="C187" s="87">
        <v>2813</v>
      </c>
      <c r="D187" s="258">
        <v>14086329.870138131</v>
      </c>
      <c r="E187" s="259">
        <v>14452602.139057344</v>
      </c>
      <c r="F187" s="339">
        <v>14439991</v>
      </c>
      <c r="G187" s="257">
        <f t="shared" si="15"/>
        <v>-12611.139057343826</v>
      </c>
      <c r="H187" s="260">
        <f t="shared" si="16"/>
        <v>-8.7258605308610361E-4</v>
      </c>
      <c r="I187" s="340">
        <f t="shared" si="13"/>
        <v>-4.4831635468694726</v>
      </c>
      <c r="J187" s="311">
        <v>843287.56158048229</v>
      </c>
      <c r="K187" s="303">
        <v>623538.62111708906</v>
      </c>
      <c r="L187" s="341">
        <v>631105.49353377777</v>
      </c>
      <c r="M187" s="312">
        <f t="shared" si="17"/>
        <v>2.6899653098786747</v>
      </c>
      <c r="N187" s="313">
        <v>740806.26782373502</v>
      </c>
      <c r="O187" s="304">
        <v>594052.16368542321</v>
      </c>
      <c r="P187" s="342">
        <v>599096.74529655254</v>
      </c>
      <c r="Q187" s="314">
        <f t="shared" si="14"/>
        <v>1.7933102065870383</v>
      </c>
      <c r="R187" s="337">
        <v>7</v>
      </c>
    </row>
    <row r="188" spans="1:18" ht="16.5">
      <c r="A188">
        <v>577</v>
      </c>
      <c r="B188" s="10" t="s">
        <v>332</v>
      </c>
      <c r="C188" s="87">
        <v>11041</v>
      </c>
      <c r="D188" s="258">
        <v>38371502.183675602</v>
      </c>
      <c r="E188" s="259">
        <v>38051537.42072095</v>
      </c>
      <c r="F188" s="339">
        <v>37369777</v>
      </c>
      <c r="G188" s="257">
        <f t="shared" si="15"/>
        <v>-681760.42072094977</v>
      </c>
      <c r="H188" s="260">
        <f t="shared" si="16"/>
        <v>-1.7916764129212226E-2</v>
      </c>
      <c r="I188" s="340">
        <f t="shared" si="13"/>
        <v>-61.748068175070173</v>
      </c>
      <c r="J188" s="311">
        <v>-448966.36443179456</v>
      </c>
      <c r="K188" s="303">
        <v>-257011.13104155159</v>
      </c>
      <c r="L188" s="341">
        <v>152044.8658024623</v>
      </c>
      <c r="M188" s="312">
        <f t="shared" si="17"/>
        <v>37.048817756001625</v>
      </c>
      <c r="N188" s="313">
        <v>-708298.4577028089</v>
      </c>
      <c r="O188" s="304">
        <v>-579910.87007691828</v>
      </c>
      <c r="P188" s="342">
        <v>-307206.87218089239</v>
      </c>
      <c r="Q188" s="314">
        <f t="shared" si="14"/>
        <v>24.69921183733592</v>
      </c>
      <c r="R188" s="337">
        <v>2</v>
      </c>
    </row>
    <row r="189" spans="1:18" ht="16.5">
      <c r="A189">
        <v>578</v>
      </c>
      <c r="B189" s="10" t="s">
        <v>132</v>
      </c>
      <c r="C189" s="87">
        <v>3183</v>
      </c>
      <c r="D189" s="258">
        <v>17278659.913557231</v>
      </c>
      <c r="E189" s="259">
        <v>17392135.641463257</v>
      </c>
      <c r="F189" s="339">
        <v>17376888</v>
      </c>
      <c r="G189" s="257">
        <f t="shared" si="15"/>
        <v>-15247.641463257372</v>
      </c>
      <c r="H189" s="260">
        <f t="shared" si="16"/>
        <v>-8.7669747853775007E-4</v>
      </c>
      <c r="I189" s="340">
        <f t="shared" si="13"/>
        <v>-4.7903366205646787</v>
      </c>
      <c r="J189" s="311">
        <v>-382168.76131516322</v>
      </c>
      <c r="K189" s="303">
        <v>-450238.48415696155</v>
      </c>
      <c r="L189" s="341">
        <v>-441089.73889290687</v>
      </c>
      <c r="M189" s="312">
        <f t="shared" si="17"/>
        <v>2.8742523606832182</v>
      </c>
      <c r="N189" s="313">
        <v>-314350.6664897523</v>
      </c>
      <c r="O189" s="304">
        <v>-360008.13917390472</v>
      </c>
      <c r="P189" s="342">
        <v>-353908.97566453047</v>
      </c>
      <c r="Q189" s="314">
        <f t="shared" si="14"/>
        <v>1.9161682404568807</v>
      </c>
      <c r="R189" s="337">
        <v>18</v>
      </c>
    </row>
    <row r="190" spans="1:18" ht="16.5">
      <c r="A190">
        <v>580</v>
      </c>
      <c r="B190" s="10" t="s">
        <v>133</v>
      </c>
      <c r="C190" s="87">
        <v>4567</v>
      </c>
      <c r="D190" s="258">
        <v>25711560.646301679</v>
      </c>
      <c r="E190" s="259">
        <v>25309310.35513743</v>
      </c>
      <c r="F190" s="339">
        <v>25154517</v>
      </c>
      <c r="G190" s="257">
        <f t="shared" si="15"/>
        <v>-154793.35513743013</v>
      </c>
      <c r="H190" s="260">
        <f t="shared" si="16"/>
        <v>-6.1160637317013771E-3</v>
      </c>
      <c r="I190" s="340">
        <f t="shared" si="13"/>
        <v>-33.893881133661075</v>
      </c>
      <c r="J190" s="311">
        <v>-403420.47707424039</v>
      </c>
      <c r="K190" s="303">
        <v>-162044.26137359804</v>
      </c>
      <c r="L190" s="341">
        <v>-69168.421515403068</v>
      </c>
      <c r="M190" s="312">
        <f t="shared" si="17"/>
        <v>20.336290750644839</v>
      </c>
      <c r="N190" s="313">
        <v>-25458.949048369486</v>
      </c>
      <c r="O190" s="304">
        <v>134998.39549167003</v>
      </c>
      <c r="P190" s="342">
        <v>196915.62206380701</v>
      </c>
      <c r="Q190" s="314">
        <f t="shared" si="14"/>
        <v>13.55752716709809</v>
      </c>
      <c r="R190" s="337">
        <v>9</v>
      </c>
    </row>
    <row r="191" spans="1:18" ht="16.5">
      <c r="A191">
        <v>581</v>
      </c>
      <c r="B191" s="10" t="s">
        <v>134</v>
      </c>
      <c r="C191" s="87">
        <v>6286</v>
      </c>
      <c r="D191" s="258">
        <v>28818519.573117182</v>
      </c>
      <c r="E191" s="259">
        <v>30301032.174686428</v>
      </c>
      <c r="F191" s="339">
        <v>29071290</v>
      </c>
      <c r="G191" s="257">
        <f t="shared" si="15"/>
        <v>-1229742.1746864282</v>
      </c>
      <c r="H191" s="260">
        <f t="shared" si="16"/>
        <v>-4.0584167813060783E-2</v>
      </c>
      <c r="I191" s="340">
        <f t="shared" si="13"/>
        <v>-195.63190815883362</v>
      </c>
      <c r="J191" s="311">
        <v>941744.12842739152</v>
      </c>
      <c r="K191" s="303">
        <v>52258.024058542782</v>
      </c>
      <c r="L191" s="341">
        <v>790103.50519285083</v>
      </c>
      <c r="M191" s="312">
        <f t="shared" si="17"/>
        <v>117.37917294532421</v>
      </c>
      <c r="N191" s="313">
        <v>547065.93433072336</v>
      </c>
      <c r="O191" s="304">
        <v>-46303.929738722989</v>
      </c>
      <c r="P191" s="342">
        <v>445593.05768416007</v>
      </c>
      <c r="Q191" s="314">
        <f t="shared" si="14"/>
        <v>78.252781963551229</v>
      </c>
      <c r="R191" s="337">
        <v>6</v>
      </c>
    </row>
    <row r="192" spans="1:18" ht="16.5">
      <c r="A192">
        <v>583</v>
      </c>
      <c r="B192" s="10" t="s">
        <v>135</v>
      </c>
      <c r="C192" s="87">
        <v>924</v>
      </c>
      <c r="D192" s="258">
        <v>6855883.3468460916</v>
      </c>
      <c r="E192" s="259">
        <v>5755467.5055017471</v>
      </c>
      <c r="F192" s="339">
        <v>6750301</v>
      </c>
      <c r="G192" s="257">
        <f t="shared" si="15"/>
        <v>994833.49449825287</v>
      </c>
      <c r="H192" s="260">
        <f t="shared" si="16"/>
        <v>0.17285016265790312</v>
      </c>
      <c r="I192" s="340">
        <f t="shared" si="13"/>
        <v>1076.6596260803603</v>
      </c>
      <c r="J192" s="311">
        <v>-830585.9021620343</v>
      </c>
      <c r="K192" s="303">
        <v>-170333.94844514047</v>
      </c>
      <c r="L192" s="341">
        <v>-767234.31895424612</v>
      </c>
      <c r="M192" s="312">
        <f t="shared" si="17"/>
        <v>-645.99607197955152</v>
      </c>
      <c r="N192" s="313">
        <v>133280.38066358719</v>
      </c>
      <c r="O192" s="304">
        <v>573405.07868375315</v>
      </c>
      <c r="P192" s="342">
        <v>175471.4983443516</v>
      </c>
      <c r="Q192" s="314">
        <f t="shared" si="14"/>
        <v>-430.66404798636529</v>
      </c>
      <c r="R192" s="337">
        <v>19</v>
      </c>
    </row>
    <row r="193" spans="1:18" ht="16.5">
      <c r="A193">
        <v>584</v>
      </c>
      <c r="B193" s="10" t="s">
        <v>136</v>
      </c>
      <c r="C193" s="87">
        <v>2676</v>
      </c>
      <c r="D193" s="258">
        <v>12202142.197261309</v>
      </c>
      <c r="E193" s="259">
        <v>12171336.877200011</v>
      </c>
      <c r="F193" s="339">
        <v>12160635</v>
      </c>
      <c r="G193" s="257">
        <f t="shared" si="15"/>
        <v>-10701.877200011164</v>
      </c>
      <c r="H193" s="260">
        <f t="shared" si="16"/>
        <v>-8.7926883529602104E-4</v>
      </c>
      <c r="I193" s="340">
        <f t="shared" si="13"/>
        <v>-3.9992067264615709</v>
      </c>
      <c r="J193" s="311">
        <v>-358138.30411396106</v>
      </c>
      <c r="K193" s="303">
        <v>-339645.4811201251</v>
      </c>
      <c r="L193" s="341">
        <v>-333224.47355662909</v>
      </c>
      <c r="M193" s="312">
        <f t="shared" si="17"/>
        <v>2.399479657509719</v>
      </c>
      <c r="N193" s="313">
        <v>-400787.21454349521</v>
      </c>
      <c r="O193" s="304">
        <v>-388628.8404861294</v>
      </c>
      <c r="P193" s="342">
        <v>-384348.16877712862</v>
      </c>
      <c r="Q193" s="314">
        <f t="shared" si="14"/>
        <v>1.5996531050077627</v>
      </c>
      <c r="R193" s="337">
        <v>16</v>
      </c>
    </row>
    <row r="194" spans="1:18" ht="16.5">
      <c r="A194">
        <v>588</v>
      </c>
      <c r="B194" s="10" t="s">
        <v>137</v>
      </c>
      <c r="C194" s="87">
        <v>1644</v>
      </c>
      <c r="D194" s="258">
        <v>9450230.7867076974</v>
      </c>
      <c r="E194" s="259">
        <v>9477781.0827951394</v>
      </c>
      <c r="F194" s="339">
        <v>9469527</v>
      </c>
      <c r="G194" s="257">
        <f t="shared" si="15"/>
        <v>-8254.0827951394022</v>
      </c>
      <c r="H194" s="260">
        <f t="shared" si="16"/>
        <v>-8.7088768172994657E-4</v>
      </c>
      <c r="I194" s="340">
        <f t="shared" si="13"/>
        <v>-5.0207316272137481</v>
      </c>
      <c r="J194" s="311">
        <v>-440037.15890558279</v>
      </c>
      <c r="K194" s="303">
        <v>-456563.62000203179</v>
      </c>
      <c r="L194" s="341">
        <v>-451611.41258085769</v>
      </c>
      <c r="M194" s="312">
        <f t="shared" si="17"/>
        <v>3.0122916187190381</v>
      </c>
      <c r="N194" s="313">
        <v>-238098.87565480359</v>
      </c>
      <c r="O194" s="304">
        <v>-249182.18623029048</v>
      </c>
      <c r="P194" s="342">
        <v>-245880.71461617234</v>
      </c>
      <c r="Q194" s="314">
        <f t="shared" si="14"/>
        <v>2.0081944124806212</v>
      </c>
      <c r="R194" s="337">
        <v>10</v>
      </c>
    </row>
    <row r="195" spans="1:18" ht="16.5">
      <c r="A195">
        <v>592</v>
      </c>
      <c r="B195" s="10" t="s">
        <v>138</v>
      </c>
      <c r="C195" s="87">
        <v>3678</v>
      </c>
      <c r="D195" s="258">
        <v>13091789.838050192</v>
      </c>
      <c r="E195" s="259">
        <v>13915177.254678326</v>
      </c>
      <c r="F195" s="339">
        <v>13850450</v>
      </c>
      <c r="G195" s="257">
        <f t="shared" si="15"/>
        <v>-64727.254678325728</v>
      </c>
      <c r="H195" s="260">
        <f t="shared" si="16"/>
        <v>-4.6515580429680996E-3</v>
      </c>
      <c r="I195" s="340">
        <f t="shared" si="13"/>
        <v>-17.598492299707921</v>
      </c>
      <c r="J195" s="311">
        <v>700227.67995579506</v>
      </c>
      <c r="K195" s="303">
        <v>206222.23841878714</v>
      </c>
      <c r="L195" s="341">
        <v>245058.35564861374</v>
      </c>
      <c r="M195" s="312">
        <f t="shared" si="17"/>
        <v>10.559031329479772</v>
      </c>
      <c r="N195" s="313">
        <v>404739.96026244573</v>
      </c>
      <c r="O195" s="304">
        <v>74925.772461041925</v>
      </c>
      <c r="P195" s="342">
        <v>100816.51728093039</v>
      </c>
      <c r="Q195" s="314">
        <f t="shared" si="14"/>
        <v>7.0393542196542871</v>
      </c>
      <c r="R195" s="337">
        <v>13</v>
      </c>
    </row>
    <row r="196" spans="1:18" ht="16.5">
      <c r="A196">
        <v>593</v>
      </c>
      <c r="B196" s="10" t="s">
        <v>139</v>
      </c>
      <c r="C196" s="87">
        <v>17253</v>
      </c>
      <c r="D196" s="258">
        <v>88239514.953244939</v>
      </c>
      <c r="E196" s="259">
        <v>86295285.109545007</v>
      </c>
      <c r="F196" s="339">
        <v>86220078</v>
      </c>
      <c r="G196" s="257">
        <f t="shared" si="15"/>
        <v>-75207.109545007348</v>
      </c>
      <c r="H196" s="260">
        <f t="shared" si="16"/>
        <v>-8.7150890630395279E-4</v>
      </c>
      <c r="I196" s="340">
        <f t="shared" si="13"/>
        <v>-4.3590743375069465</v>
      </c>
      <c r="J196" s="311">
        <v>-1045970.4923668059</v>
      </c>
      <c r="K196" s="303">
        <v>120610.86835344811</v>
      </c>
      <c r="L196" s="341">
        <v>165735.03372375845</v>
      </c>
      <c r="M196" s="312">
        <f t="shared" si="17"/>
        <v>2.615438785736413</v>
      </c>
      <c r="N196" s="313">
        <v>-1306405.8758758213</v>
      </c>
      <c r="O196" s="304">
        <v>-529452.78986929858</v>
      </c>
      <c r="P196" s="342">
        <v>-499370.01295573113</v>
      </c>
      <c r="Q196" s="314">
        <f t="shared" si="14"/>
        <v>1.7436258571591865</v>
      </c>
      <c r="R196" s="337">
        <v>10</v>
      </c>
    </row>
    <row r="197" spans="1:18" ht="16.5">
      <c r="A197">
        <v>595</v>
      </c>
      <c r="B197" s="10" t="s">
        <v>140</v>
      </c>
      <c r="C197" s="87">
        <v>4269</v>
      </c>
      <c r="D197" s="258">
        <v>24647660.941215619</v>
      </c>
      <c r="E197" s="259">
        <v>24055413.392242011</v>
      </c>
      <c r="F197" s="339">
        <v>24040973</v>
      </c>
      <c r="G197" s="257">
        <f t="shared" si="15"/>
        <v>-14440.392242010683</v>
      </c>
      <c r="H197" s="260">
        <f t="shared" si="16"/>
        <v>-6.0029698956110152E-4</v>
      </c>
      <c r="I197" s="340">
        <f t="shared" si="13"/>
        <v>-3.3826170630149175</v>
      </c>
      <c r="J197" s="311">
        <v>550834.59223135433</v>
      </c>
      <c r="K197" s="303">
        <v>906199.56659895729</v>
      </c>
      <c r="L197" s="341">
        <v>914864.01242104999</v>
      </c>
      <c r="M197" s="312">
        <f t="shared" si="17"/>
        <v>2.029619541366293</v>
      </c>
      <c r="N197" s="313">
        <v>87729.402139128491</v>
      </c>
      <c r="O197" s="304">
        <v>324348.80971682258</v>
      </c>
      <c r="P197" s="342">
        <v>330125.10693155747</v>
      </c>
      <c r="Q197" s="314">
        <f t="shared" si="14"/>
        <v>1.3530796942456997</v>
      </c>
      <c r="R197" s="337">
        <v>11</v>
      </c>
    </row>
    <row r="198" spans="1:18" ht="16.5">
      <c r="A198">
        <v>598</v>
      </c>
      <c r="B198" s="10" t="s">
        <v>333</v>
      </c>
      <c r="C198" s="87">
        <v>19097</v>
      </c>
      <c r="D198" s="258">
        <v>85511229.925133362</v>
      </c>
      <c r="E198" s="259">
        <v>87733571.064445645</v>
      </c>
      <c r="F198" s="339">
        <v>87643880</v>
      </c>
      <c r="G198" s="257">
        <f t="shared" si="15"/>
        <v>-89691.064445644617</v>
      </c>
      <c r="H198" s="260">
        <f t="shared" si="16"/>
        <v>-1.0223117941906305E-3</v>
      </c>
      <c r="I198" s="340">
        <f t="shared" si="13"/>
        <v>-4.6966049351020906</v>
      </c>
      <c r="J198" s="311">
        <v>-3544871.6600922244</v>
      </c>
      <c r="K198" s="303">
        <v>-4878271.5783088738</v>
      </c>
      <c r="L198" s="341">
        <v>-4824456.9681539834</v>
      </c>
      <c r="M198" s="312">
        <f t="shared" si="17"/>
        <v>2.8179614680258918</v>
      </c>
      <c r="N198" s="313">
        <v>-1489738.2939557391</v>
      </c>
      <c r="O198" s="304">
        <v>-2378755.7746868031</v>
      </c>
      <c r="P198" s="342">
        <v>-2342879.3679168504</v>
      </c>
      <c r="Q198" s="314">
        <f t="shared" si="14"/>
        <v>1.8786409786852771</v>
      </c>
      <c r="R198" s="337">
        <v>15</v>
      </c>
    </row>
    <row r="199" spans="1:18" ht="16.5">
      <c r="A199">
        <v>599</v>
      </c>
      <c r="B199" s="10" t="s">
        <v>141</v>
      </c>
      <c r="C199" s="87">
        <v>11172</v>
      </c>
      <c r="D199" s="258">
        <v>39434219.484849527</v>
      </c>
      <c r="E199" s="259">
        <v>39625291.298712663</v>
      </c>
      <c r="F199" s="339">
        <v>39030984</v>
      </c>
      <c r="G199" s="257">
        <f t="shared" si="15"/>
        <v>-594307.29871266335</v>
      </c>
      <c r="H199" s="260">
        <f t="shared" si="16"/>
        <v>-1.4998181192726551E-2</v>
      </c>
      <c r="I199" s="340">
        <f t="shared" si="13"/>
        <v>-53.196142025838107</v>
      </c>
      <c r="J199" s="311">
        <v>-2554467.4506620141</v>
      </c>
      <c r="K199" s="303">
        <v>-2669102.4961620341</v>
      </c>
      <c r="L199" s="341">
        <v>-2312518.0982698658</v>
      </c>
      <c r="M199" s="312">
        <f t="shared" si="17"/>
        <v>31.917686886158993</v>
      </c>
      <c r="N199" s="313">
        <v>-2285252.8109904737</v>
      </c>
      <c r="O199" s="304">
        <v>-2361818.2875690232</v>
      </c>
      <c r="P199" s="342">
        <v>-2124095.3556408966</v>
      </c>
      <c r="Q199" s="314">
        <f t="shared" si="14"/>
        <v>21.278457924107286</v>
      </c>
      <c r="R199" s="337">
        <v>15</v>
      </c>
    </row>
    <row r="200" spans="1:18" ht="16.5">
      <c r="A200">
        <v>601</v>
      </c>
      <c r="B200" s="10" t="s">
        <v>142</v>
      </c>
      <c r="C200" s="87">
        <v>3873</v>
      </c>
      <c r="D200" s="258">
        <v>19333031.043739155</v>
      </c>
      <c r="E200" s="259">
        <v>19542306.685547005</v>
      </c>
      <c r="F200" s="339">
        <v>19379636</v>
      </c>
      <c r="G200" s="257">
        <f t="shared" si="15"/>
        <v>-162670.68554700539</v>
      </c>
      <c r="H200" s="260">
        <f t="shared" si="16"/>
        <v>-8.3240268492619906E-3</v>
      </c>
      <c r="I200" s="340">
        <f t="shared" si="13"/>
        <v>-42.00120979783253</v>
      </c>
      <c r="J200" s="311">
        <v>1241476.9640137814</v>
      </c>
      <c r="K200" s="303">
        <v>1115929.3232317239</v>
      </c>
      <c r="L200" s="341">
        <v>1213531.6001117597</v>
      </c>
      <c r="M200" s="312">
        <f t="shared" si="17"/>
        <v>25.200691164481249</v>
      </c>
      <c r="N200" s="313">
        <v>769734.45538456447</v>
      </c>
      <c r="O200" s="304">
        <v>685722.49448634952</v>
      </c>
      <c r="P200" s="342">
        <v>750790.6790730455</v>
      </c>
      <c r="Q200" s="314">
        <f t="shared" si="14"/>
        <v>16.800460776322225</v>
      </c>
      <c r="R200" s="337">
        <v>13</v>
      </c>
    </row>
    <row r="201" spans="1:18" ht="16.5">
      <c r="A201">
        <v>604</v>
      </c>
      <c r="B201" s="10" t="s">
        <v>334</v>
      </c>
      <c r="C201" s="87">
        <v>20206</v>
      </c>
      <c r="D201" s="258">
        <v>59817743.640762202</v>
      </c>
      <c r="E201" s="259">
        <v>61374180.660897195</v>
      </c>
      <c r="F201" s="339">
        <v>61320471</v>
      </c>
      <c r="G201" s="257">
        <f t="shared" si="15"/>
        <v>-53709.660897195339</v>
      </c>
      <c r="H201" s="260">
        <f t="shared" si="16"/>
        <v>-8.7511817377979126E-4</v>
      </c>
      <c r="I201" s="340">
        <f t="shared" si="13"/>
        <v>-2.6581045678113107</v>
      </c>
      <c r="J201" s="311">
        <v>4126406.0276300306</v>
      </c>
      <c r="K201" s="303">
        <v>3192452.2415939486</v>
      </c>
      <c r="L201" s="341">
        <v>3224678.1876852023</v>
      </c>
      <c r="M201" s="312">
        <f t="shared" si="17"/>
        <v>1.5948701420990683</v>
      </c>
      <c r="N201" s="313">
        <v>2326307.6639125608</v>
      </c>
      <c r="O201" s="304">
        <v>1705289.8764493372</v>
      </c>
      <c r="P201" s="342">
        <v>1726773.8405102009</v>
      </c>
      <c r="Q201" s="314">
        <f t="shared" si="14"/>
        <v>1.0632467614007579</v>
      </c>
      <c r="R201" s="337">
        <v>6</v>
      </c>
    </row>
    <row r="202" spans="1:18" ht="16.5">
      <c r="A202">
        <v>607</v>
      </c>
      <c r="B202" s="10" t="s">
        <v>143</v>
      </c>
      <c r="C202" s="87">
        <v>4161</v>
      </c>
      <c r="D202" s="258">
        <v>19490069.206855033</v>
      </c>
      <c r="E202" s="259">
        <v>19874306.474904735</v>
      </c>
      <c r="F202" s="339">
        <v>19856969</v>
      </c>
      <c r="G202" s="257">
        <f t="shared" si="15"/>
        <v>-17337.474904734641</v>
      </c>
      <c r="H202" s="260">
        <f t="shared" si="16"/>
        <v>-8.723562216687487E-4</v>
      </c>
      <c r="I202" s="340">
        <f t="shared" si="13"/>
        <v>-4.1666606356007305</v>
      </c>
      <c r="J202" s="311">
        <v>225680.48616045047</v>
      </c>
      <c r="K202" s="303">
        <v>-4848.6341931094321</v>
      </c>
      <c r="L202" s="341">
        <v>5553.6146347195299</v>
      </c>
      <c r="M202" s="312">
        <f t="shared" si="17"/>
        <v>2.4999396365847062</v>
      </c>
      <c r="N202" s="313">
        <v>347163.63301868807</v>
      </c>
      <c r="O202" s="304">
        <v>193243.59962476368</v>
      </c>
      <c r="P202" s="342">
        <v>200178.43217665635</v>
      </c>
      <c r="Q202" s="314">
        <f t="shared" si="14"/>
        <v>1.6666264243914137</v>
      </c>
      <c r="R202" s="337">
        <v>12</v>
      </c>
    </row>
    <row r="203" spans="1:18" ht="16.5">
      <c r="A203">
        <v>608</v>
      </c>
      <c r="B203" s="10" t="s">
        <v>335</v>
      </c>
      <c r="C203" s="87">
        <v>2013</v>
      </c>
      <c r="D203" s="258">
        <v>9139735.4027833026</v>
      </c>
      <c r="E203" s="259">
        <v>9418606.4167303611</v>
      </c>
      <c r="F203" s="339">
        <v>9421956</v>
      </c>
      <c r="G203" s="257">
        <f t="shared" si="15"/>
        <v>3349.5832696389407</v>
      </c>
      <c r="H203" s="260">
        <f t="shared" si="16"/>
        <v>3.5563470023431955E-4</v>
      </c>
      <c r="I203" s="340">
        <f t="shared" si="13"/>
        <v>1.6639757921703631</v>
      </c>
      <c r="J203" s="311">
        <v>212942.6898763139</v>
      </c>
      <c r="K203" s="303">
        <v>45634.48581337103</v>
      </c>
      <c r="L203" s="341">
        <v>43624.965495833691</v>
      </c>
      <c r="M203" s="312">
        <f t="shared" si="17"/>
        <v>-0.99827139470309934</v>
      </c>
      <c r="N203" s="313">
        <v>113798.98466249046</v>
      </c>
      <c r="O203" s="304">
        <v>2005.6644690266714</v>
      </c>
      <c r="P203" s="342">
        <v>665.98425733721444</v>
      </c>
      <c r="Q203" s="314">
        <f t="shared" si="14"/>
        <v>-0.66551426313435513</v>
      </c>
      <c r="R203" s="337">
        <v>4</v>
      </c>
    </row>
    <row r="204" spans="1:18" ht="16.5">
      <c r="A204">
        <v>609</v>
      </c>
      <c r="B204" s="10" t="s">
        <v>336</v>
      </c>
      <c r="C204" s="87">
        <v>83482</v>
      </c>
      <c r="D204" s="258">
        <v>346910810.29335147</v>
      </c>
      <c r="E204" s="259">
        <v>352186980.04384834</v>
      </c>
      <c r="F204" s="339">
        <v>351329481</v>
      </c>
      <c r="G204" s="257">
        <f t="shared" si="15"/>
        <v>-857499.04384833574</v>
      </c>
      <c r="H204" s="260">
        <f t="shared" si="16"/>
        <v>-2.4347834884230375E-3</v>
      </c>
      <c r="I204" s="340">
        <f t="shared" si="13"/>
        <v>-10.271663877821995</v>
      </c>
      <c r="J204" s="311">
        <v>-10473797.254036156</v>
      </c>
      <c r="K204" s="303">
        <v>-13639390.186613118</v>
      </c>
      <c r="L204" s="341">
        <v>-13124890.693792341</v>
      </c>
      <c r="M204" s="312">
        <f t="shared" si="17"/>
        <v>6.1629991234131545</v>
      </c>
      <c r="N204" s="313">
        <v>-1578497.5974366355</v>
      </c>
      <c r="O204" s="304">
        <v>-3690817.4121243195</v>
      </c>
      <c r="P204" s="342">
        <v>-3347817.7502436833</v>
      </c>
      <c r="Q204" s="314">
        <f t="shared" si="14"/>
        <v>4.1086660822768515</v>
      </c>
      <c r="R204" s="337">
        <v>4</v>
      </c>
    </row>
    <row r="205" spans="1:18" ht="16.5">
      <c r="A205">
        <v>611</v>
      </c>
      <c r="B205" s="10" t="s">
        <v>337</v>
      </c>
      <c r="C205" s="87">
        <v>5066</v>
      </c>
      <c r="D205" s="258">
        <v>15083621.505321169</v>
      </c>
      <c r="E205" s="259">
        <v>14683837.996177768</v>
      </c>
      <c r="F205" s="339">
        <v>14670967</v>
      </c>
      <c r="G205" s="257">
        <f t="shared" si="15"/>
        <v>-12870.996177768335</v>
      </c>
      <c r="H205" s="260">
        <f t="shared" si="16"/>
        <v>-8.7654169033454874E-4</v>
      </c>
      <c r="I205" s="340">
        <f t="shared" si="13"/>
        <v>-2.5406624906767341</v>
      </c>
      <c r="J205" s="311">
        <v>202651.87123917049</v>
      </c>
      <c r="K205" s="303">
        <v>442526.43102737516</v>
      </c>
      <c r="L205" s="341">
        <v>450249.09415179363</v>
      </c>
      <c r="M205" s="312">
        <f t="shared" si="17"/>
        <v>1.5244104075046325</v>
      </c>
      <c r="N205" s="311">
        <v>37990.649593068498</v>
      </c>
      <c r="O205" s="303">
        <v>197828.31730385174</v>
      </c>
      <c r="P205" s="341">
        <v>202976.75938680599</v>
      </c>
      <c r="Q205" s="314">
        <f t="shared" si="14"/>
        <v>1.0162736050047869</v>
      </c>
      <c r="R205" s="337">
        <v>1</v>
      </c>
    </row>
    <row r="206" spans="1:18" ht="16.5">
      <c r="A206">
        <v>614</v>
      </c>
      <c r="B206" s="10" t="s">
        <v>144</v>
      </c>
      <c r="C206" s="87">
        <v>3066</v>
      </c>
      <c r="D206" s="258">
        <v>20197653.602546912</v>
      </c>
      <c r="E206" s="259">
        <v>20042729.043501023</v>
      </c>
      <c r="F206" s="339">
        <v>20253930</v>
      </c>
      <c r="G206" s="257">
        <f t="shared" si="15"/>
        <v>211200.9564989768</v>
      </c>
      <c r="H206" s="260">
        <f t="shared" si="16"/>
        <v>1.0537534885622774E-2</v>
      </c>
      <c r="I206" s="340">
        <f t="shared" si="13"/>
        <v>68.884852087076581</v>
      </c>
      <c r="J206" s="311">
        <v>-495896.88494806981</v>
      </c>
      <c r="K206" s="303">
        <v>-402926.77536523377</v>
      </c>
      <c r="L206" s="341">
        <v>-529647.12186705426</v>
      </c>
      <c r="M206" s="312">
        <f t="shared" si="17"/>
        <v>-41.330837084742491</v>
      </c>
      <c r="N206" s="313">
        <v>-318676.4685570306</v>
      </c>
      <c r="O206" s="304">
        <v>-256968.04979261573</v>
      </c>
      <c r="P206" s="342">
        <v>-341448.28079382353</v>
      </c>
      <c r="Q206" s="314">
        <f t="shared" si="14"/>
        <v>-27.553891389826422</v>
      </c>
      <c r="R206" s="337">
        <v>19</v>
      </c>
    </row>
    <row r="207" spans="1:18" ht="16.5">
      <c r="A207">
        <v>615</v>
      </c>
      <c r="B207" s="10" t="s">
        <v>145</v>
      </c>
      <c r="C207" s="87">
        <v>7702</v>
      </c>
      <c r="D207" s="258">
        <v>37547704.062495828</v>
      </c>
      <c r="E207" s="259">
        <v>37867948.004335538</v>
      </c>
      <c r="F207" s="339">
        <v>37635493</v>
      </c>
      <c r="G207" s="257">
        <f t="shared" si="15"/>
        <v>-232455.00433553755</v>
      </c>
      <c r="H207" s="260">
        <f t="shared" si="16"/>
        <v>-6.1385688051785528E-3</v>
      </c>
      <c r="I207" s="340">
        <f t="shared" ref="I207:I270" si="18">G207/C207</f>
        <v>-30.181122349459564</v>
      </c>
      <c r="J207" s="311">
        <v>2081542.1113408031</v>
      </c>
      <c r="K207" s="303">
        <v>1889421.0268625203</v>
      </c>
      <c r="L207" s="341">
        <v>2028894.164462195</v>
      </c>
      <c r="M207" s="312">
        <f t="shared" si="17"/>
        <v>18.108690937376622</v>
      </c>
      <c r="N207" s="313">
        <v>519200.06404641783</v>
      </c>
      <c r="O207" s="304">
        <v>390672.6439730475</v>
      </c>
      <c r="P207" s="342">
        <v>483654.7357061751</v>
      </c>
      <c r="Q207" s="314">
        <f t="shared" si="14"/>
        <v>12.07246062491919</v>
      </c>
      <c r="R207" s="337">
        <v>17</v>
      </c>
    </row>
    <row r="208" spans="1:18" ht="16.5">
      <c r="A208">
        <v>616</v>
      </c>
      <c r="B208" s="10" t="s">
        <v>146</v>
      </c>
      <c r="C208" s="87">
        <v>1848</v>
      </c>
      <c r="D208" s="258">
        <v>6927551.1556033641</v>
      </c>
      <c r="E208" s="259">
        <v>6897067.9242132306</v>
      </c>
      <c r="F208" s="339">
        <v>6891009</v>
      </c>
      <c r="G208" s="257">
        <f t="shared" si="15"/>
        <v>-6058.9242132306099</v>
      </c>
      <c r="H208" s="260">
        <f t="shared" si="16"/>
        <v>-8.7847825768973698E-4</v>
      </c>
      <c r="I208" s="340">
        <f t="shared" si="18"/>
        <v>-3.2786386435230574</v>
      </c>
      <c r="J208" s="311">
        <v>-38503.108451899709</v>
      </c>
      <c r="K208" s="303">
        <v>-20215.840320985586</v>
      </c>
      <c r="L208" s="341">
        <v>-16580.564826977003</v>
      </c>
      <c r="M208" s="312">
        <f t="shared" si="17"/>
        <v>1.9671404188358135</v>
      </c>
      <c r="N208" s="313">
        <v>-53997.762741168663</v>
      </c>
      <c r="O208" s="304">
        <v>-41759.060550674534</v>
      </c>
      <c r="P208" s="342">
        <v>-39335.543554665368</v>
      </c>
      <c r="Q208" s="314">
        <f t="shared" ref="Q208:Q271" si="19">(P208-O208)/C208</f>
        <v>1.3114269458924059</v>
      </c>
      <c r="R208" s="337">
        <v>1</v>
      </c>
    </row>
    <row r="209" spans="1:18" ht="16.5">
      <c r="A209">
        <v>619</v>
      </c>
      <c r="B209" s="10" t="s">
        <v>147</v>
      </c>
      <c r="C209" s="87">
        <v>2721</v>
      </c>
      <c r="D209" s="258">
        <v>12905369.333423212</v>
      </c>
      <c r="E209" s="259">
        <v>13105229.99944002</v>
      </c>
      <c r="F209" s="339">
        <v>13162284</v>
      </c>
      <c r="G209" s="257">
        <f t="shared" ref="G209:G272" si="20">F209-E209</f>
        <v>57054.00055998005</v>
      </c>
      <c r="H209" s="260">
        <f t="shared" ref="H209:H272" si="21">G209/E209</f>
        <v>4.353529130157803E-3</v>
      </c>
      <c r="I209" s="340">
        <f t="shared" si="18"/>
        <v>20.968026666659334</v>
      </c>
      <c r="J209" s="311">
        <v>892726.6301944725</v>
      </c>
      <c r="K209" s="303">
        <v>772828.76527650864</v>
      </c>
      <c r="L209" s="341">
        <v>738596.321678682</v>
      </c>
      <c r="M209" s="312">
        <f t="shared" ref="M209:M272" si="22">(L209-K209)/C209</f>
        <v>-12.580831899238015</v>
      </c>
      <c r="N209" s="313">
        <v>516770.27323203173</v>
      </c>
      <c r="O209" s="304">
        <v>436510.86375619413</v>
      </c>
      <c r="P209" s="342">
        <v>413689.23469098029</v>
      </c>
      <c r="Q209" s="314">
        <f t="shared" si="19"/>
        <v>-8.387221266157237</v>
      </c>
      <c r="R209" s="337">
        <v>6</v>
      </c>
    </row>
    <row r="210" spans="1:18" ht="16.5">
      <c r="A210">
        <v>620</v>
      </c>
      <c r="B210" s="10" t="s">
        <v>148</v>
      </c>
      <c r="C210" s="87">
        <v>2446</v>
      </c>
      <c r="D210" s="258">
        <v>15718137.223628625</v>
      </c>
      <c r="E210" s="259">
        <v>15752732.582559263</v>
      </c>
      <c r="F210" s="339">
        <v>15842217</v>
      </c>
      <c r="G210" s="257">
        <f t="shared" si="20"/>
        <v>89484.417440736666</v>
      </c>
      <c r="H210" s="260">
        <f t="shared" si="21"/>
        <v>5.6805647510203977E-3</v>
      </c>
      <c r="I210" s="340">
        <f t="shared" si="18"/>
        <v>36.583980965141727</v>
      </c>
      <c r="J210" s="311">
        <v>499529.01254174334</v>
      </c>
      <c r="K210" s="303">
        <v>478785.18806095218</v>
      </c>
      <c r="L210" s="341">
        <v>425094.39130486135</v>
      </c>
      <c r="M210" s="312">
        <f t="shared" si="22"/>
        <v>-21.950448387608681</v>
      </c>
      <c r="N210" s="313">
        <v>527306.17092637927</v>
      </c>
      <c r="O210" s="304">
        <v>513240.34392487805</v>
      </c>
      <c r="P210" s="342">
        <v>477446.47942081996</v>
      </c>
      <c r="Q210" s="314">
        <f t="shared" si="19"/>
        <v>-14.633632258404779</v>
      </c>
      <c r="R210" s="337">
        <v>18</v>
      </c>
    </row>
    <row r="211" spans="1:18" ht="16.5">
      <c r="A211">
        <v>623</v>
      </c>
      <c r="B211" s="10" t="s">
        <v>149</v>
      </c>
      <c r="C211" s="87">
        <v>2117</v>
      </c>
      <c r="D211" s="258">
        <v>11548798.257846311</v>
      </c>
      <c r="E211" s="259">
        <v>11514812.926636742</v>
      </c>
      <c r="F211" s="339">
        <v>11402133</v>
      </c>
      <c r="G211" s="257">
        <f t="shared" si="20"/>
        <v>-112679.92663674243</v>
      </c>
      <c r="H211" s="260">
        <f t="shared" si="21"/>
        <v>-9.7856497847294242E-3</v>
      </c>
      <c r="I211" s="340">
        <f t="shared" si="18"/>
        <v>-53.226228926189151</v>
      </c>
      <c r="J211" s="311">
        <v>400572.55295975233</v>
      </c>
      <c r="K211" s="303">
        <v>420970.39649496751</v>
      </c>
      <c r="L211" s="341">
        <v>488578.59961381136</v>
      </c>
      <c r="M211" s="312">
        <f t="shared" si="22"/>
        <v>31.935854094871914</v>
      </c>
      <c r="N211" s="313">
        <v>71766.752767928032</v>
      </c>
      <c r="O211" s="304">
        <v>85247.90438122979</v>
      </c>
      <c r="P211" s="342">
        <v>130320.03979379506</v>
      </c>
      <c r="Q211" s="314">
        <f t="shared" si="19"/>
        <v>21.290569396582555</v>
      </c>
      <c r="R211" s="337">
        <v>10</v>
      </c>
    </row>
    <row r="212" spans="1:18" ht="16.5">
      <c r="A212">
        <v>624</v>
      </c>
      <c r="B212" s="10" t="s">
        <v>338</v>
      </c>
      <c r="C212" s="87">
        <v>5119</v>
      </c>
      <c r="D212" s="258">
        <v>17578828.144134935</v>
      </c>
      <c r="E212" s="259">
        <v>17744265.628791306</v>
      </c>
      <c r="F212" s="339">
        <v>17728772</v>
      </c>
      <c r="G212" s="257">
        <f t="shared" si="20"/>
        <v>-15493.628791306168</v>
      </c>
      <c r="H212" s="260">
        <f t="shared" si="21"/>
        <v>-8.7316258195361304E-4</v>
      </c>
      <c r="I212" s="340">
        <f t="shared" si="18"/>
        <v>-3.0266905237949144</v>
      </c>
      <c r="J212" s="311">
        <v>1320733.7573591806</v>
      </c>
      <c r="K212" s="303">
        <v>1221476.2785136136</v>
      </c>
      <c r="L212" s="341">
        <v>1230772.7042678252</v>
      </c>
      <c r="M212" s="312">
        <f t="shared" si="22"/>
        <v>1.816062854895802</v>
      </c>
      <c r="N212" s="313">
        <v>1302198.4133014437</v>
      </c>
      <c r="O212" s="304">
        <v>1235938.2019050498</v>
      </c>
      <c r="P212" s="342">
        <v>1242135.8190745302</v>
      </c>
      <c r="Q212" s="314">
        <f t="shared" si="19"/>
        <v>1.2107085699316869</v>
      </c>
      <c r="R212" s="337">
        <v>8</v>
      </c>
    </row>
    <row r="213" spans="1:18" ht="16.5">
      <c r="A213">
        <v>625</v>
      </c>
      <c r="B213" s="10" t="s">
        <v>150</v>
      </c>
      <c r="C213" s="87">
        <v>3048</v>
      </c>
      <c r="D213" s="258">
        <v>12900796.658158194</v>
      </c>
      <c r="E213" s="259">
        <v>12957898.755685324</v>
      </c>
      <c r="F213" s="339">
        <v>12695823</v>
      </c>
      <c r="G213" s="257">
        <f t="shared" si="20"/>
        <v>-262075.75568532385</v>
      </c>
      <c r="H213" s="260">
        <f t="shared" si="21"/>
        <v>-2.0225173897915907E-2</v>
      </c>
      <c r="I213" s="340">
        <f t="shared" si="18"/>
        <v>-85.98285947681228</v>
      </c>
      <c r="J213" s="311">
        <v>803389.54815674876</v>
      </c>
      <c r="K213" s="303">
        <v>769131.1244666907</v>
      </c>
      <c r="L213" s="341">
        <v>926376.7372162512</v>
      </c>
      <c r="M213" s="312">
        <f t="shared" si="22"/>
        <v>51.589767962454232</v>
      </c>
      <c r="N213" s="313">
        <v>542441.99206323118</v>
      </c>
      <c r="O213" s="304">
        <v>519552.9528541785</v>
      </c>
      <c r="P213" s="342">
        <v>624383.3613538905</v>
      </c>
      <c r="Q213" s="314">
        <f t="shared" si="19"/>
        <v>34.393178641637796</v>
      </c>
      <c r="R213" s="337">
        <v>17</v>
      </c>
    </row>
    <row r="214" spans="1:18" ht="16.5">
      <c r="A214">
        <v>626</v>
      </c>
      <c r="B214" s="10" t="s">
        <v>151</v>
      </c>
      <c r="C214" s="87">
        <v>4964</v>
      </c>
      <c r="D214" s="258">
        <v>28203990.013845269</v>
      </c>
      <c r="E214" s="259">
        <v>28405557.994355768</v>
      </c>
      <c r="F214" s="339">
        <v>28472400</v>
      </c>
      <c r="G214" s="257">
        <f t="shared" si="20"/>
        <v>66842.005644232035</v>
      </c>
      <c r="H214" s="260">
        <f t="shared" si="21"/>
        <v>2.3531312307793302E-3</v>
      </c>
      <c r="I214" s="340">
        <f t="shared" si="18"/>
        <v>13.465351660804197</v>
      </c>
      <c r="J214" s="311">
        <v>-129950.92760049464</v>
      </c>
      <c r="K214" s="303">
        <v>-250870.36633723322</v>
      </c>
      <c r="L214" s="341">
        <v>-290975.44823777484</v>
      </c>
      <c r="M214" s="312">
        <f t="shared" si="22"/>
        <v>-8.0791865230744584</v>
      </c>
      <c r="N214" s="313">
        <v>-232392.41520157669</v>
      </c>
      <c r="O214" s="304">
        <v>-313382.61148648936</v>
      </c>
      <c r="P214" s="342">
        <v>-340119.33275351027</v>
      </c>
      <c r="Q214" s="314">
        <f t="shared" si="19"/>
        <v>-5.3861243487149295</v>
      </c>
      <c r="R214" s="337">
        <v>17</v>
      </c>
    </row>
    <row r="215" spans="1:18" ht="16.5">
      <c r="A215">
        <v>630</v>
      </c>
      <c r="B215" s="10" t="s">
        <v>152</v>
      </c>
      <c r="C215" s="87">
        <v>1631</v>
      </c>
      <c r="D215" s="258">
        <v>7333070.8861593017</v>
      </c>
      <c r="E215" s="259">
        <v>7339009.9845728809</v>
      </c>
      <c r="F215" s="339">
        <v>7388844</v>
      </c>
      <c r="G215" s="257">
        <f t="shared" si="20"/>
        <v>49834.015427119099</v>
      </c>
      <c r="H215" s="260">
        <f t="shared" si="21"/>
        <v>6.7902912697862155E-3</v>
      </c>
      <c r="I215" s="340">
        <f t="shared" si="18"/>
        <v>30.554270648141692</v>
      </c>
      <c r="J215" s="311">
        <v>-319839.7151869231</v>
      </c>
      <c r="K215" s="303">
        <v>-323411.99364219996</v>
      </c>
      <c r="L215" s="341">
        <v>-353312.35339960601</v>
      </c>
      <c r="M215" s="312">
        <f t="shared" si="22"/>
        <v>-18.33253204010181</v>
      </c>
      <c r="N215" s="313">
        <v>-445625.82495327824</v>
      </c>
      <c r="O215" s="304">
        <v>-447851.50903409725</v>
      </c>
      <c r="P215" s="342">
        <v>-467785.08220569883</v>
      </c>
      <c r="Q215" s="314">
        <f t="shared" si="19"/>
        <v>-12.22168802673303</v>
      </c>
      <c r="R215" s="337">
        <v>17</v>
      </c>
    </row>
    <row r="216" spans="1:18" ht="16.5">
      <c r="A216">
        <v>631</v>
      </c>
      <c r="B216" s="10" t="s">
        <v>153</v>
      </c>
      <c r="C216" s="87">
        <v>1985</v>
      </c>
      <c r="D216" s="258">
        <v>6766480.2416518424</v>
      </c>
      <c r="E216" s="259">
        <v>6925400.5409534406</v>
      </c>
      <c r="F216" s="339">
        <v>6919345</v>
      </c>
      <c r="G216" s="257">
        <f t="shared" si="20"/>
        <v>-6055.5409534405917</v>
      </c>
      <c r="H216" s="260">
        <f t="shared" si="21"/>
        <v>-8.743957721479179E-4</v>
      </c>
      <c r="I216" s="340">
        <f t="shared" si="18"/>
        <v>-3.0506503543781318</v>
      </c>
      <c r="J216" s="311">
        <v>653785.11475840921</v>
      </c>
      <c r="K216" s="303">
        <v>558436.62030682515</v>
      </c>
      <c r="L216" s="341">
        <v>562070.08676746942</v>
      </c>
      <c r="M216" s="312">
        <f t="shared" si="22"/>
        <v>1.8304616930197821</v>
      </c>
      <c r="N216" s="313">
        <v>614060.86519247526</v>
      </c>
      <c r="O216" s="304">
        <v>550430.08767461393</v>
      </c>
      <c r="P216" s="342">
        <v>552852.39864837914</v>
      </c>
      <c r="Q216" s="314">
        <f t="shared" si="19"/>
        <v>1.2203077953477139</v>
      </c>
      <c r="R216" s="337">
        <v>2</v>
      </c>
    </row>
    <row r="217" spans="1:18" ht="16.5">
      <c r="A217">
        <v>635</v>
      </c>
      <c r="B217" s="10" t="s">
        <v>154</v>
      </c>
      <c r="C217" s="87">
        <v>6439</v>
      </c>
      <c r="D217" s="258">
        <v>27682624.061653588</v>
      </c>
      <c r="E217" s="259">
        <v>27662706.366418295</v>
      </c>
      <c r="F217" s="339">
        <v>27638593</v>
      </c>
      <c r="G217" s="257">
        <f t="shared" si="20"/>
        <v>-24113.366418294609</v>
      </c>
      <c r="H217" s="260">
        <f t="shared" si="21"/>
        <v>-8.7169223787761851E-4</v>
      </c>
      <c r="I217" s="340">
        <f t="shared" si="18"/>
        <v>-3.7448930607694688</v>
      </c>
      <c r="J217" s="311">
        <v>-66417.489924504407</v>
      </c>
      <c r="K217" s="303">
        <v>-54468.801734895053</v>
      </c>
      <c r="L217" s="341">
        <v>-40000.643998499349</v>
      </c>
      <c r="M217" s="312">
        <f t="shared" si="22"/>
        <v>2.246957250566191</v>
      </c>
      <c r="N217" s="313">
        <v>-106243.53919095029</v>
      </c>
      <c r="O217" s="304">
        <v>-98243.663372613184</v>
      </c>
      <c r="P217" s="342">
        <v>-88598.224881671558</v>
      </c>
      <c r="Q217" s="314">
        <f t="shared" si="19"/>
        <v>1.4979715003791934</v>
      </c>
      <c r="R217" s="337">
        <v>6</v>
      </c>
    </row>
    <row r="218" spans="1:18" ht="16.5">
      <c r="A218">
        <v>636</v>
      </c>
      <c r="B218" s="10" t="s">
        <v>155</v>
      </c>
      <c r="C218" s="87">
        <v>8222</v>
      </c>
      <c r="D218" s="258">
        <v>31517397.837236129</v>
      </c>
      <c r="E218" s="259">
        <v>30600532.291705616</v>
      </c>
      <c r="F218" s="339">
        <v>30573828</v>
      </c>
      <c r="G218" s="257">
        <f t="shared" si="20"/>
        <v>-26704.291705615819</v>
      </c>
      <c r="H218" s="260">
        <f t="shared" si="21"/>
        <v>-8.7267409112534006E-4</v>
      </c>
      <c r="I218" s="340">
        <f t="shared" si="18"/>
        <v>-3.2479070427652417</v>
      </c>
      <c r="J218" s="311">
        <v>-18540.028925501207</v>
      </c>
      <c r="K218" s="303">
        <v>531586.66022544005</v>
      </c>
      <c r="L218" s="341">
        <v>547609.04309370148</v>
      </c>
      <c r="M218" s="312">
        <f t="shared" si="22"/>
        <v>1.9487208548116548</v>
      </c>
      <c r="N218" s="313">
        <v>-149647.34882601048</v>
      </c>
      <c r="O218" s="304">
        <v>216973.69706009197</v>
      </c>
      <c r="P218" s="342">
        <v>227655.28563894515</v>
      </c>
      <c r="Q218" s="314">
        <f t="shared" si="19"/>
        <v>1.2991472365425898</v>
      </c>
      <c r="R218" s="337">
        <v>2</v>
      </c>
    </row>
    <row r="219" spans="1:18" ht="16.5">
      <c r="A219">
        <v>638</v>
      </c>
      <c r="B219" s="10" t="s">
        <v>339</v>
      </c>
      <c r="C219" s="87">
        <v>51149</v>
      </c>
      <c r="D219" s="258">
        <v>172027201.53915384</v>
      </c>
      <c r="E219" s="259">
        <v>173281292.00437433</v>
      </c>
      <c r="F219" s="339">
        <v>173129251</v>
      </c>
      <c r="G219" s="257">
        <f t="shared" si="20"/>
        <v>-152041.00437432528</v>
      </c>
      <c r="H219" s="260">
        <f t="shared" si="21"/>
        <v>-8.7742307675364717E-4</v>
      </c>
      <c r="I219" s="340">
        <f t="shared" si="18"/>
        <v>-2.9725117670790295</v>
      </c>
      <c r="J219" s="311">
        <v>14297040.322339902</v>
      </c>
      <c r="K219" s="303">
        <v>13544482.154778905</v>
      </c>
      <c r="L219" s="341">
        <v>13635707.035093911</v>
      </c>
      <c r="M219" s="312">
        <f t="shared" si="22"/>
        <v>1.7835124892960914</v>
      </c>
      <c r="N219" s="313">
        <v>6230351.0312569141</v>
      </c>
      <c r="O219" s="304">
        <v>5730481.2472266341</v>
      </c>
      <c r="P219" s="342">
        <v>5791297.8341033831</v>
      </c>
      <c r="Q219" s="314">
        <f t="shared" si="19"/>
        <v>1.1890083261989297</v>
      </c>
      <c r="R219" s="337">
        <v>1</v>
      </c>
    </row>
    <row r="220" spans="1:18" ht="16.5">
      <c r="A220">
        <v>678</v>
      </c>
      <c r="B220" s="10" t="s">
        <v>340</v>
      </c>
      <c r="C220" s="87">
        <v>24260</v>
      </c>
      <c r="D220" s="258">
        <v>102152231.47084628</v>
      </c>
      <c r="E220" s="259">
        <v>100590043.27101809</v>
      </c>
      <c r="F220" s="339">
        <v>100805580</v>
      </c>
      <c r="G220" s="257">
        <f t="shared" si="20"/>
        <v>215536.72898191214</v>
      </c>
      <c r="H220" s="260">
        <f t="shared" si="21"/>
        <v>2.1427242893334391E-3</v>
      </c>
      <c r="I220" s="340">
        <f t="shared" si="18"/>
        <v>8.8844488450911854</v>
      </c>
      <c r="J220" s="311">
        <v>1208155.904785329</v>
      </c>
      <c r="K220" s="303">
        <v>2145509.4276835839</v>
      </c>
      <c r="L220" s="341">
        <v>2016187.6418590839</v>
      </c>
      <c r="M220" s="312">
        <f t="shared" si="22"/>
        <v>-5.3306589375309157</v>
      </c>
      <c r="N220" s="313">
        <v>800083.71615171281</v>
      </c>
      <c r="O220" s="304">
        <v>1424268.6282925105</v>
      </c>
      <c r="P220" s="342">
        <v>1338054.1044095384</v>
      </c>
      <c r="Q220" s="314">
        <f t="shared" si="19"/>
        <v>-3.5537726250194592</v>
      </c>
      <c r="R220" s="337">
        <v>17</v>
      </c>
    </row>
    <row r="221" spans="1:18" ht="16.5">
      <c r="A221">
        <v>680</v>
      </c>
      <c r="B221" s="10" t="s">
        <v>341</v>
      </c>
      <c r="C221" s="87">
        <v>24810</v>
      </c>
      <c r="D221" s="258">
        <v>90685408.400236696</v>
      </c>
      <c r="E221" s="259">
        <v>93845943.173678726</v>
      </c>
      <c r="F221" s="339">
        <v>90256463</v>
      </c>
      <c r="G221" s="257">
        <f t="shared" si="20"/>
        <v>-3589480.173678726</v>
      </c>
      <c r="H221" s="260">
        <f t="shared" si="21"/>
        <v>-3.8248645090984378E-2</v>
      </c>
      <c r="I221" s="340">
        <f t="shared" si="18"/>
        <v>-144.67876556544644</v>
      </c>
      <c r="J221" s="311">
        <v>-133595.95753684593</v>
      </c>
      <c r="K221" s="303">
        <v>-2030005.2962019176</v>
      </c>
      <c r="L221" s="341">
        <v>123682.93708904352</v>
      </c>
      <c r="M221" s="312">
        <f t="shared" si="22"/>
        <v>86.807264542158848</v>
      </c>
      <c r="N221" s="313">
        <v>577349.12044288695</v>
      </c>
      <c r="O221" s="304">
        <v>-685360.46629526175</v>
      </c>
      <c r="P221" s="342">
        <v>750431.68923208234</v>
      </c>
      <c r="Q221" s="314">
        <f t="shared" si="19"/>
        <v>57.871509694774041</v>
      </c>
      <c r="R221" s="337">
        <v>2</v>
      </c>
    </row>
    <row r="222" spans="1:18" ht="16.5">
      <c r="A222">
        <v>681</v>
      </c>
      <c r="B222" s="10" t="s">
        <v>156</v>
      </c>
      <c r="C222" s="87">
        <v>3330</v>
      </c>
      <c r="D222" s="258">
        <v>15692960.976924904</v>
      </c>
      <c r="E222" s="259">
        <v>15852727.293993816</v>
      </c>
      <c r="F222" s="339">
        <v>15854952</v>
      </c>
      <c r="G222" s="257">
        <f t="shared" si="20"/>
        <v>2224.7060061842203</v>
      </c>
      <c r="H222" s="260">
        <f t="shared" si="21"/>
        <v>1.4033585293724842E-4</v>
      </c>
      <c r="I222" s="340">
        <f t="shared" si="18"/>
        <v>0.66807988173700306</v>
      </c>
      <c r="J222" s="311">
        <v>468405.33619894285</v>
      </c>
      <c r="K222" s="303">
        <v>372556.66111358406</v>
      </c>
      <c r="L222" s="341">
        <v>371221.84530391701</v>
      </c>
      <c r="M222" s="312">
        <f t="shared" si="22"/>
        <v>-0.4008455884886043</v>
      </c>
      <c r="N222" s="313">
        <v>438658.12639755395</v>
      </c>
      <c r="O222" s="304">
        <v>374562.60995267588</v>
      </c>
      <c r="P222" s="342">
        <v>373672.73274623655</v>
      </c>
      <c r="Q222" s="314">
        <f t="shared" si="19"/>
        <v>-0.26723039232412221</v>
      </c>
      <c r="R222" s="337">
        <v>10</v>
      </c>
    </row>
    <row r="223" spans="1:18" ht="16.5">
      <c r="A223">
        <v>683</v>
      </c>
      <c r="B223" s="10" t="s">
        <v>157</v>
      </c>
      <c r="C223" s="87">
        <v>3670</v>
      </c>
      <c r="D223" s="258">
        <v>20134414.386992626</v>
      </c>
      <c r="E223" s="259">
        <v>19478297.880843148</v>
      </c>
      <c r="F223" s="339">
        <v>19461290</v>
      </c>
      <c r="G223" s="257">
        <f t="shared" si="20"/>
        <v>-17007.880843147635</v>
      </c>
      <c r="H223" s="260">
        <f t="shared" si="21"/>
        <v>-8.7317079486061455E-4</v>
      </c>
      <c r="I223" s="340">
        <f t="shared" si="18"/>
        <v>-4.6342999572609358</v>
      </c>
      <c r="J223" s="311">
        <v>-792339.39152986871</v>
      </c>
      <c r="K223" s="303">
        <v>-398656.05593182635</v>
      </c>
      <c r="L223" s="341">
        <v>-388451.5013686202</v>
      </c>
      <c r="M223" s="312">
        <f t="shared" si="22"/>
        <v>2.7805325785302872</v>
      </c>
      <c r="N223" s="313">
        <v>-229452.72984282419</v>
      </c>
      <c r="O223" s="304">
        <v>32765.491546780006</v>
      </c>
      <c r="P223" s="342">
        <v>39568.52792225578</v>
      </c>
      <c r="Q223" s="314">
        <f t="shared" si="19"/>
        <v>1.853688385688222</v>
      </c>
      <c r="R223" s="337">
        <v>19</v>
      </c>
    </row>
    <row r="224" spans="1:18" ht="16.5">
      <c r="A224">
        <v>684</v>
      </c>
      <c r="B224" s="10" t="s">
        <v>342</v>
      </c>
      <c r="C224" s="87">
        <v>38959</v>
      </c>
      <c r="D224" s="258">
        <v>149755029.73463148</v>
      </c>
      <c r="E224" s="259">
        <v>151338671.1418165</v>
      </c>
      <c r="F224" s="339">
        <v>151206263</v>
      </c>
      <c r="G224" s="257">
        <f t="shared" si="20"/>
        <v>-132408.14181649685</v>
      </c>
      <c r="H224" s="260">
        <f t="shared" si="21"/>
        <v>-8.7491280858690624E-4</v>
      </c>
      <c r="I224" s="340">
        <f t="shared" si="18"/>
        <v>-3.3986535028234002</v>
      </c>
      <c r="J224" s="311">
        <v>5095554.0548638199</v>
      </c>
      <c r="K224" s="303">
        <v>4145416.5769342268</v>
      </c>
      <c r="L224" s="341">
        <v>4224861.5882231388</v>
      </c>
      <c r="M224" s="312">
        <f t="shared" si="22"/>
        <v>2.0391953409715864</v>
      </c>
      <c r="N224" s="313">
        <v>5165541.5313064419</v>
      </c>
      <c r="O224" s="304">
        <v>4531279.6037305556</v>
      </c>
      <c r="P224" s="342">
        <v>4584242.9445898756</v>
      </c>
      <c r="Q224" s="314">
        <f t="shared" si="19"/>
        <v>1.3594635606488876</v>
      </c>
      <c r="R224" s="337">
        <v>4</v>
      </c>
    </row>
    <row r="225" spans="1:18" ht="16.5">
      <c r="A225">
        <v>686</v>
      </c>
      <c r="B225" s="10" t="s">
        <v>158</v>
      </c>
      <c r="C225" s="87">
        <v>3033</v>
      </c>
      <c r="D225" s="258">
        <v>17653867.695071399</v>
      </c>
      <c r="E225" s="259">
        <v>16705042.30598022</v>
      </c>
      <c r="F225" s="339">
        <v>16722474</v>
      </c>
      <c r="G225" s="257">
        <f t="shared" si="20"/>
        <v>17431.694019779563</v>
      </c>
      <c r="H225" s="260">
        <f t="shared" si="21"/>
        <v>1.043498944838901E-3</v>
      </c>
      <c r="I225" s="340">
        <f t="shared" si="18"/>
        <v>5.7473438904647418</v>
      </c>
      <c r="J225" s="311">
        <v>-996286.42114891601</v>
      </c>
      <c r="K225" s="303">
        <v>-426983.92624498799</v>
      </c>
      <c r="L225" s="341">
        <v>-437443.22531851195</v>
      </c>
      <c r="M225" s="312">
        <f t="shared" si="22"/>
        <v>-3.4484995296814898</v>
      </c>
      <c r="N225" s="313">
        <v>-799286.02030608081</v>
      </c>
      <c r="O225" s="304">
        <v>-419879.33018916391</v>
      </c>
      <c r="P225" s="342">
        <v>-426852.19623817643</v>
      </c>
      <c r="Q225" s="314">
        <f t="shared" si="19"/>
        <v>-2.2989996864531879</v>
      </c>
      <c r="R225" s="337">
        <v>11</v>
      </c>
    </row>
    <row r="226" spans="1:18" ht="16.5">
      <c r="A226">
        <v>687</v>
      </c>
      <c r="B226" s="10" t="s">
        <v>159</v>
      </c>
      <c r="C226" s="87">
        <v>1513</v>
      </c>
      <c r="D226" s="258">
        <v>10233301.689597916</v>
      </c>
      <c r="E226" s="259">
        <v>10060732.380567329</v>
      </c>
      <c r="F226" s="339">
        <v>10051916</v>
      </c>
      <c r="G226" s="257">
        <f t="shared" si="20"/>
        <v>-8816.3805673290044</v>
      </c>
      <c r="H226" s="260">
        <f t="shared" si="21"/>
        <v>-8.763159811663577E-4</v>
      </c>
      <c r="I226" s="340">
        <f t="shared" si="18"/>
        <v>-5.8270856360403203</v>
      </c>
      <c r="J226" s="311">
        <v>-292896.36728557182</v>
      </c>
      <c r="K226" s="303">
        <v>-189341.23612283001</v>
      </c>
      <c r="L226" s="341">
        <v>-184051.24712608245</v>
      </c>
      <c r="M226" s="312">
        <f t="shared" si="22"/>
        <v>3.4963575655965373</v>
      </c>
      <c r="N226" s="313">
        <v>-352603.88427035289</v>
      </c>
      <c r="O226" s="304">
        <v>-283806.47726833256</v>
      </c>
      <c r="P226" s="342">
        <v>-280279.81793716457</v>
      </c>
      <c r="Q226" s="314">
        <f t="shared" si="19"/>
        <v>2.3309050437329741</v>
      </c>
      <c r="R226" s="337">
        <v>11</v>
      </c>
    </row>
    <row r="227" spans="1:18" ht="16.5">
      <c r="A227">
        <v>689</v>
      </c>
      <c r="B227" s="10" t="s">
        <v>160</v>
      </c>
      <c r="C227" s="87">
        <v>3092</v>
      </c>
      <c r="D227" s="258">
        <v>16759673.047192574</v>
      </c>
      <c r="E227" s="259">
        <v>16191867.866972402</v>
      </c>
      <c r="F227" s="339">
        <v>16177747</v>
      </c>
      <c r="G227" s="257">
        <f t="shared" si="20"/>
        <v>-14120.866972401738</v>
      </c>
      <c r="H227" s="260">
        <f t="shared" si="21"/>
        <v>-8.7209623302355265E-4</v>
      </c>
      <c r="I227" s="340">
        <f t="shared" si="18"/>
        <v>-4.5669039367405366</v>
      </c>
      <c r="J227" s="311">
        <v>1129509.06268098</v>
      </c>
      <c r="K227" s="303">
        <v>1470208.3454219922</v>
      </c>
      <c r="L227" s="341">
        <v>1478680.7573115446</v>
      </c>
      <c r="M227" s="312">
        <f t="shared" si="22"/>
        <v>2.7401073381475975</v>
      </c>
      <c r="N227" s="313">
        <v>789964.38609171181</v>
      </c>
      <c r="O227" s="304">
        <v>1016811.4433125353</v>
      </c>
      <c r="P227" s="342">
        <v>1022459.7179055756</v>
      </c>
      <c r="Q227" s="314">
        <f t="shared" si="19"/>
        <v>1.8267382254334887</v>
      </c>
      <c r="R227" s="337">
        <v>9</v>
      </c>
    </row>
    <row r="228" spans="1:18" ht="16.5">
      <c r="A228">
        <v>691</v>
      </c>
      <c r="B228" s="10" t="s">
        <v>161</v>
      </c>
      <c r="C228" s="87">
        <v>2690</v>
      </c>
      <c r="D228" s="258">
        <v>12483117.751859296</v>
      </c>
      <c r="E228" s="259">
        <v>12501655.151850088</v>
      </c>
      <c r="F228" s="339">
        <v>12490744</v>
      </c>
      <c r="G228" s="257">
        <f t="shared" si="20"/>
        <v>-10911.151850087568</v>
      </c>
      <c r="H228" s="260">
        <f t="shared" si="21"/>
        <v>-8.7277658178508107E-4</v>
      </c>
      <c r="I228" s="340">
        <f t="shared" si="18"/>
        <v>-4.056190278842962</v>
      </c>
      <c r="J228" s="311">
        <v>542600.85748709925</v>
      </c>
      <c r="K228" s="303">
        <v>531485.44803853391</v>
      </c>
      <c r="L228" s="341">
        <v>538032.02669340617</v>
      </c>
      <c r="M228" s="312">
        <f t="shared" si="22"/>
        <v>2.4336723624060421</v>
      </c>
      <c r="N228" s="313">
        <v>58297.798095752107</v>
      </c>
      <c r="O228" s="304">
        <v>50763.298600205839</v>
      </c>
      <c r="P228" s="342">
        <v>55127.68437012424</v>
      </c>
      <c r="Q228" s="314">
        <f t="shared" si="19"/>
        <v>1.6224482416053534</v>
      </c>
      <c r="R228" s="337">
        <v>17</v>
      </c>
    </row>
    <row r="229" spans="1:18" ht="16.5">
      <c r="A229">
        <v>694</v>
      </c>
      <c r="B229" s="10" t="s">
        <v>162</v>
      </c>
      <c r="C229" s="87">
        <v>28521</v>
      </c>
      <c r="D229" s="258">
        <v>108631868.77563421</v>
      </c>
      <c r="E229" s="259">
        <v>107760309.60778086</v>
      </c>
      <c r="F229" s="339">
        <v>107666191</v>
      </c>
      <c r="G229" s="257">
        <f t="shared" si="20"/>
        <v>-94118.607780858874</v>
      </c>
      <c r="H229" s="260">
        <f t="shared" si="21"/>
        <v>-8.7340699115867257E-4</v>
      </c>
      <c r="I229" s="340">
        <f t="shared" si="18"/>
        <v>-3.2999757294926151</v>
      </c>
      <c r="J229" s="311">
        <v>-397138.85914855823</v>
      </c>
      <c r="K229" s="303">
        <v>125865.16744013167</v>
      </c>
      <c r="L229" s="341">
        <v>182336.14887084407</v>
      </c>
      <c r="M229" s="312">
        <f t="shared" si="22"/>
        <v>1.9799790130329373</v>
      </c>
      <c r="N229" s="313">
        <v>1318536.44774536</v>
      </c>
      <c r="O229" s="304">
        <v>1665994.9779133808</v>
      </c>
      <c r="P229" s="342">
        <v>1703642.2988672403</v>
      </c>
      <c r="Q229" s="314">
        <f t="shared" si="19"/>
        <v>1.3199860086904205</v>
      </c>
      <c r="R229" s="337">
        <v>5</v>
      </c>
    </row>
    <row r="230" spans="1:18" ht="16.5">
      <c r="A230">
        <v>697</v>
      </c>
      <c r="B230" s="10" t="s">
        <v>163</v>
      </c>
      <c r="C230" s="87">
        <v>1210</v>
      </c>
      <c r="D230" s="258">
        <v>7824205.1039639385</v>
      </c>
      <c r="E230" s="259">
        <v>7868007.0053934511</v>
      </c>
      <c r="F230" s="339">
        <v>7927012</v>
      </c>
      <c r="G230" s="257">
        <f t="shared" si="20"/>
        <v>59004.99460654892</v>
      </c>
      <c r="H230" s="260">
        <f t="shared" si="21"/>
        <v>7.4993571518303815E-3</v>
      </c>
      <c r="I230" s="340">
        <f t="shared" si="18"/>
        <v>48.764458352519767</v>
      </c>
      <c r="J230" s="311">
        <v>-69085.151303993844</v>
      </c>
      <c r="K230" s="303">
        <v>-95358.953015399791</v>
      </c>
      <c r="L230" s="341">
        <v>-130762.00988030998</v>
      </c>
      <c r="M230" s="312">
        <f t="shared" si="22"/>
        <v>-29.25872468174396</v>
      </c>
      <c r="N230" s="313">
        <v>-34279.641955663748</v>
      </c>
      <c r="O230" s="304">
        <v>-51925.189120900082</v>
      </c>
      <c r="P230" s="342">
        <v>-75527.227030838651</v>
      </c>
      <c r="Q230" s="314">
        <f t="shared" si="19"/>
        <v>-19.505816454494685</v>
      </c>
      <c r="R230" s="337">
        <v>18</v>
      </c>
    </row>
    <row r="231" spans="1:18" ht="16.5">
      <c r="A231">
        <v>698</v>
      </c>
      <c r="B231" s="10" t="s">
        <v>164</v>
      </c>
      <c r="C231" s="87">
        <v>64180</v>
      </c>
      <c r="D231" s="258">
        <v>258707045.43857855</v>
      </c>
      <c r="E231" s="259">
        <v>252998989.4780775</v>
      </c>
      <c r="F231" s="339">
        <v>252778136</v>
      </c>
      <c r="G231" s="257">
        <f t="shared" si="20"/>
        <v>-220853.47807750106</v>
      </c>
      <c r="H231" s="260">
        <f t="shared" si="21"/>
        <v>-8.7294213519630731E-4</v>
      </c>
      <c r="I231" s="340">
        <f t="shared" si="18"/>
        <v>-3.4411573399423663</v>
      </c>
      <c r="J231" s="311">
        <v>-21866938.844747391</v>
      </c>
      <c r="K231" s="303">
        <v>-18442232.224565633</v>
      </c>
      <c r="L231" s="341">
        <v>-18309719.873889558</v>
      </c>
      <c r="M231" s="312">
        <f t="shared" si="22"/>
        <v>2.0646985147409569</v>
      </c>
      <c r="N231" s="313">
        <v>-14239564.998743877</v>
      </c>
      <c r="O231" s="304">
        <v>-11954183.995412966</v>
      </c>
      <c r="P231" s="342">
        <v>-11865842.428295489</v>
      </c>
      <c r="Q231" s="314">
        <f t="shared" si="19"/>
        <v>1.3764656764954322</v>
      </c>
      <c r="R231" s="337">
        <v>19</v>
      </c>
    </row>
    <row r="232" spans="1:18" ht="16.5">
      <c r="A232">
        <v>700</v>
      </c>
      <c r="B232" s="10" t="s">
        <v>343</v>
      </c>
      <c r="C232" s="87">
        <v>4913</v>
      </c>
      <c r="D232" s="258">
        <v>23388291.999215499</v>
      </c>
      <c r="E232" s="259">
        <v>23044480.173908323</v>
      </c>
      <c r="F232" s="339">
        <v>23024392</v>
      </c>
      <c r="G232" s="257">
        <f t="shared" si="20"/>
        <v>-20088.17390832305</v>
      </c>
      <c r="H232" s="260">
        <f t="shared" si="21"/>
        <v>-8.7171304176639685E-4</v>
      </c>
      <c r="I232" s="340">
        <f t="shared" si="18"/>
        <v>-4.0887795457608487</v>
      </c>
      <c r="J232" s="311">
        <v>24491.904781800073</v>
      </c>
      <c r="K232" s="303">
        <v>230784.65618846891</v>
      </c>
      <c r="L232" s="341">
        <v>242837.30904163822</v>
      </c>
      <c r="M232" s="312">
        <f t="shared" si="22"/>
        <v>2.4532165384020566</v>
      </c>
      <c r="N232" s="313">
        <v>363257.22067607666</v>
      </c>
      <c r="O232" s="304">
        <v>500685.7787524258</v>
      </c>
      <c r="P232" s="342">
        <v>508720.88065454521</v>
      </c>
      <c r="Q232" s="314">
        <f t="shared" si="19"/>
        <v>1.6354776922693686</v>
      </c>
      <c r="R232" s="337">
        <v>9</v>
      </c>
    </row>
    <row r="233" spans="1:18" ht="16.5">
      <c r="A233">
        <v>702</v>
      </c>
      <c r="B233" s="10" t="s">
        <v>165</v>
      </c>
      <c r="C233" s="87">
        <v>4155</v>
      </c>
      <c r="D233" s="258">
        <v>21805571.632735141</v>
      </c>
      <c r="E233" s="259">
        <v>20961838.670669135</v>
      </c>
      <c r="F233" s="339">
        <v>21032282</v>
      </c>
      <c r="G233" s="257">
        <f t="shared" si="20"/>
        <v>70443.329330865294</v>
      </c>
      <c r="H233" s="260">
        <f t="shared" si="21"/>
        <v>3.3605510679477354E-3</v>
      </c>
      <c r="I233" s="340">
        <f t="shared" si="18"/>
        <v>16.953869875057833</v>
      </c>
      <c r="J233" s="311">
        <v>131508.66390615053</v>
      </c>
      <c r="K233" s="303">
        <v>637766.89725443523</v>
      </c>
      <c r="L233" s="341">
        <v>595501.04167854588</v>
      </c>
      <c r="M233" s="312">
        <f t="shared" si="22"/>
        <v>-10.172287743896353</v>
      </c>
      <c r="N233" s="313">
        <v>-89933.549841044558</v>
      </c>
      <c r="O233" s="304">
        <v>247245.8280607574</v>
      </c>
      <c r="P233" s="342">
        <v>219068.59101016991</v>
      </c>
      <c r="Q233" s="314">
        <f t="shared" si="19"/>
        <v>-6.7815251625962665</v>
      </c>
      <c r="R233" s="337">
        <v>6</v>
      </c>
    </row>
    <row r="234" spans="1:18" ht="16.5">
      <c r="A234">
        <v>704</v>
      </c>
      <c r="B234" s="10" t="s">
        <v>166</v>
      </c>
      <c r="C234" s="87">
        <v>6379</v>
      </c>
      <c r="D234" s="258">
        <v>19459253.189540323</v>
      </c>
      <c r="E234" s="259">
        <v>19332734.673876345</v>
      </c>
      <c r="F234" s="339">
        <v>19315804</v>
      </c>
      <c r="G234" s="257">
        <f t="shared" si="20"/>
        <v>-16930.673876345158</v>
      </c>
      <c r="H234" s="260">
        <f t="shared" si="21"/>
        <v>-8.7575162862101399E-4</v>
      </c>
      <c r="I234" s="340">
        <f t="shared" si="18"/>
        <v>-2.6541266462368958</v>
      </c>
      <c r="J234" s="311">
        <v>368904.36564034637</v>
      </c>
      <c r="K234" s="303">
        <v>444813.24471233913</v>
      </c>
      <c r="L234" s="341">
        <v>454971.36601067602</v>
      </c>
      <c r="M234" s="312">
        <f t="shared" si="22"/>
        <v>1.5924316191153614</v>
      </c>
      <c r="N234" s="313">
        <v>-62926.853982607601</v>
      </c>
      <c r="O234" s="304">
        <v>-12281.525754025564</v>
      </c>
      <c r="P234" s="342">
        <v>-5509.4448884603189</v>
      </c>
      <c r="Q234" s="314">
        <f t="shared" si="19"/>
        <v>1.0616210794113883</v>
      </c>
      <c r="R234" s="337">
        <v>2</v>
      </c>
    </row>
    <row r="235" spans="1:18" ht="16.5">
      <c r="A235">
        <v>707</v>
      </c>
      <c r="B235" s="10" t="s">
        <v>167</v>
      </c>
      <c r="C235" s="87">
        <v>2032</v>
      </c>
      <c r="D235" s="258">
        <v>11381700.778012965</v>
      </c>
      <c r="E235" s="259">
        <v>11465108.913561646</v>
      </c>
      <c r="F235" s="339">
        <v>11455107</v>
      </c>
      <c r="G235" s="257">
        <f t="shared" si="20"/>
        <v>-10001.913561645895</v>
      </c>
      <c r="H235" s="260">
        <f t="shared" si="21"/>
        <v>-8.7237841672964899E-4</v>
      </c>
      <c r="I235" s="340">
        <f t="shared" si="18"/>
        <v>-4.9222015559280985</v>
      </c>
      <c r="J235" s="311">
        <v>164674.92679496965</v>
      </c>
      <c r="K235" s="303">
        <v>114640.28682437965</v>
      </c>
      <c r="L235" s="341">
        <v>120641.47269543461</v>
      </c>
      <c r="M235" s="312">
        <f t="shared" si="22"/>
        <v>2.9533395034719274</v>
      </c>
      <c r="N235" s="313">
        <v>279537.68185277825</v>
      </c>
      <c r="O235" s="304">
        <v>246000.29508415933</v>
      </c>
      <c r="P235" s="342">
        <v>250001.08566486579</v>
      </c>
      <c r="Q235" s="314">
        <f t="shared" si="19"/>
        <v>1.9688930023161748</v>
      </c>
      <c r="R235" s="337">
        <v>12</v>
      </c>
    </row>
    <row r="236" spans="1:18" ht="16.5">
      <c r="A236">
        <v>710</v>
      </c>
      <c r="B236" s="10" t="s">
        <v>344</v>
      </c>
      <c r="C236" s="87">
        <v>27484</v>
      </c>
      <c r="D236" s="258">
        <v>117376995.72298642</v>
      </c>
      <c r="E236" s="259">
        <v>113388399.63715878</v>
      </c>
      <c r="F236" s="339">
        <v>113289650</v>
      </c>
      <c r="G236" s="257">
        <f t="shared" si="20"/>
        <v>-98749.63715878129</v>
      </c>
      <c r="H236" s="260">
        <f t="shared" si="21"/>
        <v>-8.7089717709023747E-4</v>
      </c>
      <c r="I236" s="340">
        <f t="shared" si="18"/>
        <v>-3.592986361475087</v>
      </c>
      <c r="J236" s="311">
        <v>-4328872.1656706752</v>
      </c>
      <c r="K236" s="303">
        <v>-1935684.5290115527</v>
      </c>
      <c r="L236" s="341">
        <v>-1876434.7318152732</v>
      </c>
      <c r="M236" s="312">
        <f t="shared" si="22"/>
        <v>2.1557923590554329</v>
      </c>
      <c r="N236" s="313">
        <v>-1221505.3455643367</v>
      </c>
      <c r="O236" s="304">
        <v>373423.25477128586</v>
      </c>
      <c r="P236" s="342">
        <v>412923.11956884601</v>
      </c>
      <c r="Q236" s="314">
        <f t="shared" si="19"/>
        <v>1.4371949060384277</v>
      </c>
      <c r="R236" s="337">
        <v>1</v>
      </c>
    </row>
    <row r="237" spans="1:18" ht="16.5">
      <c r="A237">
        <v>729</v>
      </c>
      <c r="B237" s="10" t="s">
        <v>168</v>
      </c>
      <c r="C237" s="87">
        <v>9117</v>
      </c>
      <c r="D237" s="258">
        <v>43246882.175291419</v>
      </c>
      <c r="E237" s="259">
        <v>43494410.314101383</v>
      </c>
      <c r="F237" s="339">
        <v>43456462</v>
      </c>
      <c r="G237" s="257">
        <f t="shared" si="20"/>
        <v>-37948.31410138309</v>
      </c>
      <c r="H237" s="260">
        <f t="shared" si="21"/>
        <v>-8.7248715012650294E-4</v>
      </c>
      <c r="I237" s="340">
        <f t="shared" si="18"/>
        <v>-4.162368553403871</v>
      </c>
      <c r="J237" s="311">
        <v>123482.79004351576</v>
      </c>
      <c r="K237" s="303">
        <v>-25004.206286530865</v>
      </c>
      <c r="L237" s="341">
        <v>-2235.4910099561166</v>
      </c>
      <c r="M237" s="312">
        <f t="shared" si="22"/>
        <v>2.4973911677717173</v>
      </c>
      <c r="N237" s="313">
        <v>283378.3403821871</v>
      </c>
      <c r="O237" s="304">
        <v>183858.92065700068</v>
      </c>
      <c r="P237" s="342">
        <v>199038.06417472914</v>
      </c>
      <c r="Q237" s="314">
        <f t="shared" si="19"/>
        <v>1.6649274451824567</v>
      </c>
      <c r="R237" s="337">
        <v>13</v>
      </c>
    </row>
    <row r="238" spans="1:18" ht="16.5">
      <c r="A238">
        <v>732</v>
      </c>
      <c r="B238" s="10" t="s">
        <v>169</v>
      </c>
      <c r="C238" s="87">
        <v>3416</v>
      </c>
      <c r="D238" s="258">
        <v>23019861.271481175</v>
      </c>
      <c r="E238" s="259">
        <v>23138846.126332399</v>
      </c>
      <c r="F238" s="339">
        <v>23118694</v>
      </c>
      <c r="G238" s="257">
        <f t="shared" si="20"/>
        <v>-20152.126332398504</v>
      </c>
      <c r="H238" s="260">
        <f t="shared" si="21"/>
        <v>-8.7092183518455756E-4</v>
      </c>
      <c r="I238" s="340">
        <f t="shared" si="18"/>
        <v>-5.8993344064398432</v>
      </c>
      <c r="J238" s="311">
        <v>-545544.63024855475</v>
      </c>
      <c r="K238" s="303">
        <v>-616935.59240299731</v>
      </c>
      <c r="L238" s="341">
        <v>-604844.44520688534</v>
      </c>
      <c r="M238" s="312">
        <f t="shared" si="22"/>
        <v>3.5395629965198969</v>
      </c>
      <c r="N238" s="313">
        <v>618966.55828274123</v>
      </c>
      <c r="O238" s="304">
        <v>571373.45362702187</v>
      </c>
      <c r="P238" s="342">
        <v>579434.21842443536</v>
      </c>
      <c r="Q238" s="314">
        <f t="shared" si="19"/>
        <v>2.359708664348211</v>
      </c>
      <c r="R238" s="337">
        <v>19</v>
      </c>
    </row>
    <row r="239" spans="1:18" ht="16.5">
      <c r="A239">
        <v>734</v>
      </c>
      <c r="B239" s="10" t="s">
        <v>170</v>
      </c>
      <c r="C239" s="87">
        <v>51400</v>
      </c>
      <c r="D239" s="258">
        <v>213100531.63529322</v>
      </c>
      <c r="E239" s="259">
        <v>214469812.87689772</v>
      </c>
      <c r="F239" s="339">
        <v>214282886</v>
      </c>
      <c r="G239" s="257">
        <f t="shared" si="20"/>
        <v>-186926.87689772248</v>
      </c>
      <c r="H239" s="260">
        <f t="shared" si="21"/>
        <v>-8.7157663071686252E-4</v>
      </c>
      <c r="I239" s="340">
        <f t="shared" si="18"/>
        <v>-3.6367096672708654</v>
      </c>
      <c r="J239" s="311">
        <v>-2487116.5794258942</v>
      </c>
      <c r="K239" s="303">
        <v>-3308608.4432117837</v>
      </c>
      <c r="L239" s="341">
        <v>-3196452.2279215986</v>
      </c>
      <c r="M239" s="312">
        <f t="shared" si="22"/>
        <v>2.182027534828503</v>
      </c>
      <c r="N239" s="313">
        <v>309393.39313882607</v>
      </c>
      <c r="O239" s="304">
        <v>-239626.30460658</v>
      </c>
      <c r="P239" s="342">
        <v>-164855.49441304526</v>
      </c>
      <c r="Q239" s="314">
        <f t="shared" si="19"/>
        <v>1.4546850232205202</v>
      </c>
      <c r="R239" s="337">
        <v>2</v>
      </c>
    </row>
    <row r="240" spans="1:18" ht="16.5">
      <c r="A240">
        <v>738</v>
      </c>
      <c r="B240" s="10" t="s">
        <v>345</v>
      </c>
      <c r="C240" s="87">
        <v>2959</v>
      </c>
      <c r="D240" s="258">
        <v>10512750.439075278</v>
      </c>
      <c r="E240" s="259">
        <v>10523583.586074075</v>
      </c>
      <c r="F240" s="339">
        <v>10514389</v>
      </c>
      <c r="G240" s="257">
        <f t="shared" si="20"/>
        <v>-9194.5860740747303</v>
      </c>
      <c r="H240" s="260">
        <f t="shared" si="21"/>
        <v>-8.7371245725096768E-4</v>
      </c>
      <c r="I240" s="340">
        <f t="shared" si="18"/>
        <v>-3.1073288523402267</v>
      </c>
      <c r="J240" s="311">
        <v>49480.871822607842</v>
      </c>
      <c r="K240" s="303">
        <v>42980.626732935554</v>
      </c>
      <c r="L240" s="341">
        <v>48497.464560992346</v>
      </c>
      <c r="M240" s="312">
        <f t="shared" si="22"/>
        <v>1.8644264373290951</v>
      </c>
      <c r="N240" s="313">
        <v>-5136.5945934219262</v>
      </c>
      <c r="O240" s="304">
        <v>-9463.7852297800055</v>
      </c>
      <c r="P240" s="342">
        <v>-5785.8933444046088</v>
      </c>
      <c r="Q240" s="314">
        <f t="shared" si="19"/>
        <v>1.2429509582208167</v>
      </c>
      <c r="R240" s="337">
        <v>2</v>
      </c>
    </row>
    <row r="241" spans="1:18" ht="16.5">
      <c r="A241">
        <v>739</v>
      </c>
      <c r="B241" s="10" t="s">
        <v>171</v>
      </c>
      <c r="C241" s="87">
        <v>3261</v>
      </c>
      <c r="D241" s="258">
        <v>16100228.865146942</v>
      </c>
      <c r="E241" s="259">
        <v>16032387.582548911</v>
      </c>
      <c r="F241" s="339">
        <v>16018405</v>
      </c>
      <c r="G241" s="257">
        <f t="shared" si="20"/>
        <v>-13982.582548910752</v>
      </c>
      <c r="H241" s="260">
        <f t="shared" si="21"/>
        <v>-8.7214599054046384E-4</v>
      </c>
      <c r="I241" s="340">
        <f t="shared" si="18"/>
        <v>-4.2878204688472099</v>
      </c>
      <c r="J241" s="311">
        <v>1438017.4488031343</v>
      </c>
      <c r="K241" s="303">
        <v>1478741.3775588991</v>
      </c>
      <c r="L241" s="341">
        <v>1487130.9457899807</v>
      </c>
      <c r="M241" s="312">
        <f t="shared" si="22"/>
        <v>2.5726980162777031</v>
      </c>
      <c r="N241" s="313">
        <v>1204309.2226618777</v>
      </c>
      <c r="O241" s="304">
        <v>1231119.9742539793</v>
      </c>
      <c r="P241" s="342">
        <v>1236713.0197413699</v>
      </c>
      <c r="Q241" s="314">
        <f t="shared" si="19"/>
        <v>1.7151320108526826</v>
      </c>
      <c r="R241" s="337">
        <v>9</v>
      </c>
    </row>
    <row r="242" spans="1:18" ht="16.5">
      <c r="A242">
        <v>740</v>
      </c>
      <c r="B242" s="10" t="s">
        <v>346</v>
      </c>
      <c r="C242" s="87">
        <v>32547</v>
      </c>
      <c r="D242" s="258">
        <v>156536489.09615523</v>
      </c>
      <c r="E242" s="259">
        <v>157229621.81852001</v>
      </c>
      <c r="F242" s="339">
        <v>156287133</v>
      </c>
      <c r="G242" s="257">
        <f t="shared" si="20"/>
        <v>-942488.81852000952</v>
      </c>
      <c r="H242" s="260">
        <f t="shared" si="21"/>
        <v>-5.9943464063525092E-3</v>
      </c>
      <c r="I242" s="340">
        <f t="shared" si="18"/>
        <v>-28.957778551633314</v>
      </c>
      <c r="J242" s="311">
        <v>-2170470.1955421437</v>
      </c>
      <c r="K242" s="303">
        <v>-2586297.905616194</v>
      </c>
      <c r="L242" s="341">
        <v>-2020804.7409270357</v>
      </c>
      <c r="M242" s="312">
        <f t="shared" si="22"/>
        <v>17.374663246663541</v>
      </c>
      <c r="N242" s="313">
        <v>129236.48823625229</v>
      </c>
      <c r="O242" s="304">
        <v>-148899.44689474697</v>
      </c>
      <c r="P242" s="342">
        <v>228095.99623139377</v>
      </c>
      <c r="Q242" s="314">
        <f t="shared" si="19"/>
        <v>11.58310883111011</v>
      </c>
      <c r="R242" s="337">
        <v>10</v>
      </c>
    </row>
    <row r="243" spans="1:18" ht="16.5">
      <c r="A243">
        <v>742</v>
      </c>
      <c r="B243" s="10" t="s">
        <v>172</v>
      </c>
      <c r="C243" s="87">
        <v>1009</v>
      </c>
      <c r="D243" s="258">
        <v>5897983.2357324203</v>
      </c>
      <c r="E243" s="259">
        <v>5924079.0668551186</v>
      </c>
      <c r="F243" s="339">
        <v>5719962</v>
      </c>
      <c r="G243" s="257">
        <f t="shared" si="20"/>
        <v>-204117.06685511861</v>
      </c>
      <c r="H243" s="260">
        <f t="shared" si="21"/>
        <v>-3.445549334362228E-2</v>
      </c>
      <c r="I243" s="340">
        <f t="shared" si="18"/>
        <v>-202.29639926176276</v>
      </c>
      <c r="J243" s="311">
        <v>-268220.85009494331</v>
      </c>
      <c r="K243" s="303">
        <v>-283877.66952237871</v>
      </c>
      <c r="L243" s="341">
        <v>-161407.18414677025</v>
      </c>
      <c r="M243" s="312">
        <f t="shared" si="22"/>
        <v>121.37808263192117</v>
      </c>
      <c r="N243" s="313">
        <v>52328.302802560662</v>
      </c>
      <c r="O243" s="304">
        <v>41878.421214976319</v>
      </c>
      <c r="P243" s="342">
        <v>123525.4114653835</v>
      </c>
      <c r="Q243" s="314">
        <f t="shared" si="19"/>
        <v>80.918721754615632</v>
      </c>
      <c r="R243" s="337">
        <v>19</v>
      </c>
    </row>
    <row r="244" spans="1:18" ht="16.5">
      <c r="A244">
        <v>743</v>
      </c>
      <c r="B244" s="10" t="s">
        <v>173</v>
      </c>
      <c r="C244" s="87">
        <v>64736</v>
      </c>
      <c r="D244" s="258">
        <v>237789138.30301598</v>
      </c>
      <c r="E244" s="259">
        <v>240822173.45511141</v>
      </c>
      <c r="F244" s="339">
        <v>240638585</v>
      </c>
      <c r="G244" s="257">
        <f t="shared" si="20"/>
        <v>-183588.45511141419</v>
      </c>
      <c r="H244" s="260">
        <f t="shared" si="21"/>
        <v>-7.6234032970238336E-4</v>
      </c>
      <c r="I244" s="340">
        <f t="shared" si="18"/>
        <v>-2.8359561157843269</v>
      </c>
      <c r="J244" s="311">
        <v>-3788102.496411154</v>
      </c>
      <c r="K244" s="303">
        <v>-5608038.1642504819</v>
      </c>
      <c r="L244" s="341">
        <v>-5497885.2655691179</v>
      </c>
      <c r="M244" s="312">
        <f t="shared" si="22"/>
        <v>1.7015709756760384</v>
      </c>
      <c r="N244" s="313">
        <v>-1551476.2534244265</v>
      </c>
      <c r="O244" s="304">
        <v>-2762742.1828595041</v>
      </c>
      <c r="P244" s="342">
        <v>-2689306.917071817</v>
      </c>
      <c r="Q244" s="314">
        <f t="shared" si="19"/>
        <v>1.134380650452409</v>
      </c>
      <c r="R244" s="337">
        <v>14</v>
      </c>
    </row>
    <row r="245" spans="1:18" ht="16.5">
      <c r="A245">
        <v>746</v>
      </c>
      <c r="B245" s="10" t="s">
        <v>174</v>
      </c>
      <c r="C245" s="87">
        <v>4781</v>
      </c>
      <c r="D245" s="258">
        <v>21393638.702176061</v>
      </c>
      <c r="E245" s="259">
        <v>21175403.849568598</v>
      </c>
      <c r="F245" s="339">
        <v>21308934</v>
      </c>
      <c r="G245" s="257">
        <f t="shared" si="20"/>
        <v>133530.15043140203</v>
      </c>
      <c r="H245" s="260">
        <f t="shared" si="21"/>
        <v>6.3059080894045105E-3</v>
      </c>
      <c r="I245" s="340">
        <f t="shared" si="18"/>
        <v>27.92933495741519</v>
      </c>
      <c r="J245" s="311">
        <v>-154755.67490200824</v>
      </c>
      <c r="K245" s="303">
        <v>-23797.71269851752</v>
      </c>
      <c r="L245" s="341">
        <v>-103915.72865544069</v>
      </c>
      <c r="M245" s="312">
        <f t="shared" si="22"/>
        <v>-16.757585433366067</v>
      </c>
      <c r="N245" s="313">
        <v>-640250.2986837558</v>
      </c>
      <c r="O245" s="304">
        <v>-553246.26753906161</v>
      </c>
      <c r="P245" s="342">
        <v>-606658.27817700489</v>
      </c>
      <c r="Q245" s="314">
        <f t="shared" si="19"/>
        <v>-11.171723622242896</v>
      </c>
      <c r="R245" s="337">
        <v>17</v>
      </c>
    </row>
    <row r="246" spans="1:18" ht="16.5">
      <c r="A246">
        <v>747</v>
      </c>
      <c r="B246" s="10" t="s">
        <v>347</v>
      </c>
      <c r="C246" s="87">
        <v>1352</v>
      </c>
      <c r="D246" s="258">
        <v>6480749.242080736</v>
      </c>
      <c r="E246" s="259">
        <v>7831707.4182290668</v>
      </c>
      <c r="F246" s="339">
        <v>6215855</v>
      </c>
      <c r="G246" s="257">
        <f t="shared" si="20"/>
        <v>-1615852.4182290668</v>
      </c>
      <c r="H246" s="260">
        <f t="shared" si="21"/>
        <v>-0.20632185702801051</v>
      </c>
      <c r="I246" s="340">
        <f t="shared" si="18"/>
        <v>-1195.1571140747535</v>
      </c>
      <c r="J246" s="311">
        <v>288613.01998115837</v>
      </c>
      <c r="K246" s="303">
        <v>-521952.36310029594</v>
      </c>
      <c r="L246" s="341">
        <v>447558.96251326235</v>
      </c>
      <c r="M246" s="312">
        <f t="shared" si="22"/>
        <v>717.09417574967324</v>
      </c>
      <c r="N246" s="313">
        <v>259380.59317902187</v>
      </c>
      <c r="O246" s="304">
        <v>-281164.58899418393</v>
      </c>
      <c r="P246" s="342">
        <v>365176.29474819027</v>
      </c>
      <c r="Q246" s="314">
        <f t="shared" si="19"/>
        <v>478.06278383311695</v>
      </c>
      <c r="R246" s="337">
        <v>4</v>
      </c>
    </row>
    <row r="247" spans="1:18" ht="16.5">
      <c r="A247">
        <v>748</v>
      </c>
      <c r="B247" s="10" t="s">
        <v>175</v>
      </c>
      <c r="C247" s="87">
        <v>5028</v>
      </c>
      <c r="D247" s="258">
        <v>20701449.099931505</v>
      </c>
      <c r="E247" s="259">
        <v>20793082.052129902</v>
      </c>
      <c r="F247" s="339">
        <v>22681745</v>
      </c>
      <c r="G247" s="257">
        <f t="shared" si="20"/>
        <v>1888662.9478700981</v>
      </c>
      <c r="H247" s="260">
        <f t="shared" si="21"/>
        <v>9.0831313180752646E-2</v>
      </c>
      <c r="I247" s="340">
        <f t="shared" si="18"/>
        <v>375.62906679993995</v>
      </c>
      <c r="J247" s="311">
        <v>522965.91531569761</v>
      </c>
      <c r="K247" s="303">
        <v>467991.09468485293</v>
      </c>
      <c r="L247" s="341">
        <v>-665206.94257305388</v>
      </c>
      <c r="M247" s="312">
        <f t="shared" si="22"/>
        <v>-225.37749348804829</v>
      </c>
      <c r="N247" s="313">
        <v>-42942.177892099084</v>
      </c>
      <c r="O247" s="304">
        <v>-79679.534708074047</v>
      </c>
      <c r="P247" s="342">
        <v>-835144.89288000506</v>
      </c>
      <c r="Q247" s="314">
        <f t="shared" si="19"/>
        <v>-150.25166232536415</v>
      </c>
      <c r="R247" s="337">
        <v>17</v>
      </c>
    </row>
    <row r="248" spans="1:18" ht="16.5">
      <c r="A248">
        <v>749</v>
      </c>
      <c r="B248" s="10" t="s">
        <v>176</v>
      </c>
      <c r="C248" s="87">
        <v>21293</v>
      </c>
      <c r="D248" s="258">
        <v>83707104.601346806</v>
      </c>
      <c r="E248" s="259">
        <v>83574345.058229297</v>
      </c>
      <c r="F248" s="339">
        <v>83501315</v>
      </c>
      <c r="G248" s="257">
        <f t="shared" si="20"/>
        <v>-73030.0582292974</v>
      </c>
      <c r="H248" s="260">
        <f t="shared" si="21"/>
        <v>-8.7383344946843065E-4</v>
      </c>
      <c r="I248" s="340">
        <f t="shared" si="18"/>
        <v>-3.4297683853518715</v>
      </c>
      <c r="J248" s="311">
        <v>-2520633.4862196804</v>
      </c>
      <c r="K248" s="303">
        <v>-2440974.3874780652</v>
      </c>
      <c r="L248" s="341">
        <v>-2397156.3534561843</v>
      </c>
      <c r="M248" s="312">
        <f t="shared" si="22"/>
        <v>2.0578609882064973</v>
      </c>
      <c r="N248" s="313">
        <v>-2733837.662116033</v>
      </c>
      <c r="O248" s="304">
        <v>-2680791.1933771428</v>
      </c>
      <c r="P248" s="342">
        <v>-2651579.1706958557</v>
      </c>
      <c r="Q248" s="314">
        <f t="shared" si="19"/>
        <v>1.3719073254725509</v>
      </c>
      <c r="R248" s="337">
        <v>11</v>
      </c>
    </row>
    <row r="249" spans="1:18" ht="16.5">
      <c r="A249">
        <v>751</v>
      </c>
      <c r="B249" s="10" t="s">
        <v>177</v>
      </c>
      <c r="C249" s="87">
        <v>2904</v>
      </c>
      <c r="D249" s="258">
        <v>13669160.20667761</v>
      </c>
      <c r="E249" s="259">
        <v>12215351.051699126</v>
      </c>
      <c r="F249" s="339">
        <v>13402196</v>
      </c>
      <c r="G249" s="257">
        <f t="shared" si="20"/>
        <v>1186844.9483008739</v>
      </c>
      <c r="H249" s="260">
        <f t="shared" si="21"/>
        <v>9.7160117894097411E-2</v>
      </c>
      <c r="I249" s="340">
        <f t="shared" si="18"/>
        <v>408.69316401545245</v>
      </c>
      <c r="J249" s="311">
        <v>-106188.18670083737</v>
      </c>
      <c r="K249" s="303">
        <v>766111.26646729512</v>
      </c>
      <c r="L249" s="341">
        <v>54004.000961878512</v>
      </c>
      <c r="M249" s="312">
        <f t="shared" si="22"/>
        <v>-245.21600051839414</v>
      </c>
      <c r="N249" s="313">
        <v>-356370.87934155046</v>
      </c>
      <c r="O249" s="304">
        <v>224915.41942471679</v>
      </c>
      <c r="P249" s="342">
        <v>-249822.7575788908</v>
      </c>
      <c r="Q249" s="314">
        <f t="shared" si="19"/>
        <v>-163.47733367892823</v>
      </c>
      <c r="R249" s="337">
        <v>19</v>
      </c>
    </row>
    <row r="250" spans="1:18" ht="16.5">
      <c r="A250">
        <v>753</v>
      </c>
      <c r="B250" s="10" t="s">
        <v>348</v>
      </c>
      <c r="C250" s="87">
        <v>22190</v>
      </c>
      <c r="D250" s="258">
        <v>66042996.065543376</v>
      </c>
      <c r="E250" s="259">
        <v>64653261.666417688</v>
      </c>
      <c r="F250" s="339">
        <v>64596241</v>
      </c>
      <c r="G250" s="257">
        <f t="shared" si="20"/>
        <v>-57020.666417688131</v>
      </c>
      <c r="H250" s="260">
        <f t="shared" si="21"/>
        <v>-8.81945704640388E-4</v>
      </c>
      <c r="I250" s="340">
        <f t="shared" si="18"/>
        <v>-2.5696559899814391</v>
      </c>
      <c r="J250" s="311">
        <v>4564096.1508423472</v>
      </c>
      <c r="K250" s="303">
        <v>5397820.4536089394</v>
      </c>
      <c r="L250" s="341">
        <v>5432032.9815578219</v>
      </c>
      <c r="M250" s="312">
        <f t="shared" si="22"/>
        <v>1.5417993667815426</v>
      </c>
      <c r="N250" s="313">
        <v>2661905.797450779</v>
      </c>
      <c r="O250" s="304">
        <v>3219777.6157195163</v>
      </c>
      <c r="P250" s="342">
        <v>3242585.9676854638</v>
      </c>
      <c r="Q250" s="314">
        <f t="shared" si="19"/>
        <v>1.0278662445221967</v>
      </c>
      <c r="R250" s="337">
        <v>1</v>
      </c>
    </row>
    <row r="251" spans="1:18" ht="16.5">
      <c r="A251">
        <v>755</v>
      </c>
      <c r="B251" s="10" t="s">
        <v>349</v>
      </c>
      <c r="C251" s="87">
        <v>6198</v>
      </c>
      <c r="D251" s="258">
        <v>19627865.322076991</v>
      </c>
      <c r="E251" s="259">
        <v>19727275.907212142</v>
      </c>
      <c r="F251" s="339">
        <v>19710040</v>
      </c>
      <c r="G251" s="257">
        <f t="shared" si="20"/>
        <v>-17235.907212141901</v>
      </c>
      <c r="H251" s="260">
        <f t="shared" si="21"/>
        <v>-8.7370944134464027E-4</v>
      </c>
      <c r="I251" s="340">
        <f t="shared" si="18"/>
        <v>-2.7808820929560989</v>
      </c>
      <c r="J251" s="311">
        <v>513673.27661455324</v>
      </c>
      <c r="K251" s="303">
        <v>454018.30975427822</v>
      </c>
      <c r="L251" s="341">
        <v>464360.05994844204</v>
      </c>
      <c r="M251" s="312">
        <f t="shared" si="22"/>
        <v>1.6685624708234621</v>
      </c>
      <c r="N251" s="313">
        <v>869640.71732149285</v>
      </c>
      <c r="O251" s="304">
        <v>830022.97629151726</v>
      </c>
      <c r="P251" s="342">
        <v>836917.47642097028</v>
      </c>
      <c r="Q251" s="314">
        <f t="shared" si="19"/>
        <v>1.1123749805506653</v>
      </c>
      <c r="R251" s="337">
        <v>1</v>
      </c>
    </row>
    <row r="252" spans="1:18" ht="16.5">
      <c r="A252">
        <v>758</v>
      </c>
      <c r="B252" s="10" t="s">
        <v>178</v>
      </c>
      <c r="C252" s="87">
        <v>8187</v>
      </c>
      <c r="D252" s="258">
        <v>45043893.461887486</v>
      </c>
      <c r="E252" s="259">
        <v>48446962.222077884</v>
      </c>
      <c r="F252" s="339">
        <v>44014835</v>
      </c>
      <c r="G252" s="257">
        <f t="shared" si="20"/>
        <v>-4432127.2220778838</v>
      </c>
      <c r="H252" s="260">
        <f t="shared" si="21"/>
        <v>-9.1484110020382411E-2</v>
      </c>
      <c r="I252" s="340">
        <f t="shared" si="18"/>
        <v>-541.36157592254597</v>
      </c>
      <c r="J252" s="311">
        <v>-4307915.1460966785</v>
      </c>
      <c r="K252" s="303">
        <v>-6349730.2731222827</v>
      </c>
      <c r="L252" s="341">
        <v>-3690454.1879474381</v>
      </c>
      <c r="M252" s="312">
        <f t="shared" si="22"/>
        <v>324.81691525282088</v>
      </c>
      <c r="N252" s="313">
        <v>-2288051.4440695071</v>
      </c>
      <c r="O252" s="304">
        <v>-3649723.2177957292</v>
      </c>
      <c r="P252" s="342">
        <v>-1876872.494345821</v>
      </c>
      <c r="Q252" s="314">
        <f t="shared" si="19"/>
        <v>216.5446101685487</v>
      </c>
      <c r="R252" s="337">
        <v>19</v>
      </c>
    </row>
    <row r="253" spans="1:18" ht="16.5">
      <c r="A253">
        <v>759</v>
      </c>
      <c r="B253" s="10" t="s">
        <v>179</v>
      </c>
      <c r="C253" s="87">
        <v>1997</v>
      </c>
      <c r="D253" s="258">
        <v>9524679.5168105923</v>
      </c>
      <c r="E253" s="259">
        <v>9582830.4313227031</v>
      </c>
      <c r="F253" s="339">
        <v>9576624</v>
      </c>
      <c r="G253" s="257">
        <f t="shared" si="20"/>
        <v>-6206.431322703138</v>
      </c>
      <c r="H253" s="260">
        <f t="shared" si="21"/>
        <v>-6.4766160344616197E-4</v>
      </c>
      <c r="I253" s="340">
        <f t="shared" si="18"/>
        <v>-3.107877477567921</v>
      </c>
      <c r="J253" s="311">
        <v>327847.10422797321</v>
      </c>
      <c r="K253" s="303">
        <v>292960.50971190888</v>
      </c>
      <c r="L253" s="341">
        <v>296684.54337241122</v>
      </c>
      <c r="M253" s="312">
        <f t="shared" si="22"/>
        <v>1.8648140513281661</v>
      </c>
      <c r="N253" s="313">
        <v>11432.504784708492</v>
      </c>
      <c r="O253" s="304">
        <v>-11895.093642204258</v>
      </c>
      <c r="P253" s="342">
        <v>-9412.404535199852</v>
      </c>
      <c r="Q253" s="314">
        <f t="shared" si="19"/>
        <v>1.2432093675535332</v>
      </c>
      <c r="R253" s="337">
        <v>14</v>
      </c>
    </row>
    <row r="254" spans="1:18" ht="16.5">
      <c r="A254">
        <v>761</v>
      </c>
      <c r="B254" s="10" t="s">
        <v>180</v>
      </c>
      <c r="C254" s="87">
        <v>8563</v>
      </c>
      <c r="D254" s="258">
        <v>36150289.858967736</v>
      </c>
      <c r="E254" s="259">
        <v>36642836.447568268</v>
      </c>
      <c r="F254" s="339">
        <v>36610913</v>
      </c>
      <c r="G254" s="257">
        <f t="shared" si="20"/>
        <v>-31923.447568267584</v>
      </c>
      <c r="H254" s="260">
        <f t="shared" si="21"/>
        <v>-8.7120568883760968E-4</v>
      </c>
      <c r="I254" s="340">
        <f t="shared" si="18"/>
        <v>-3.728068149978697</v>
      </c>
      <c r="J254" s="311">
        <v>2486994.9629147374</v>
      </c>
      <c r="K254" s="303">
        <v>2191494.4358958588</v>
      </c>
      <c r="L254" s="341">
        <v>2210648.4588482603</v>
      </c>
      <c r="M254" s="312">
        <f t="shared" si="22"/>
        <v>2.2368355660868322</v>
      </c>
      <c r="N254" s="313">
        <v>1717946.3211660339</v>
      </c>
      <c r="O254" s="304">
        <v>1520461.3624479037</v>
      </c>
      <c r="P254" s="342">
        <v>1533230.7110828501</v>
      </c>
      <c r="Q254" s="314">
        <f t="shared" si="19"/>
        <v>1.4912237107259596</v>
      </c>
      <c r="R254" s="337">
        <v>2</v>
      </c>
    </row>
    <row r="255" spans="1:18" ht="16.5">
      <c r="A255">
        <v>762</v>
      </c>
      <c r="B255" s="10" t="s">
        <v>181</v>
      </c>
      <c r="C255" s="87">
        <v>3777</v>
      </c>
      <c r="D255" s="258">
        <v>18511349.346322618</v>
      </c>
      <c r="E255" s="259">
        <v>18462265.227898199</v>
      </c>
      <c r="F255" s="339">
        <v>18446134</v>
      </c>
      <c r="G255" s="257">
        <f t="shared" si="20"/>
        <v>-16131.227898199111</v>
      </c>
      <c r="H255" s="260">
        <f t="shared" si="21"/>
        <v>-8.7374044837267993E-4</v>
      </c>
      <c r="I255" s="340">
        <f t="shared" si="18"/>
        <v>-4.2709102192743211</v>
      </c>
      <c r="J255" s="311">
        <v>1282522.1789039294</v>
      </c>
      <c r="K255" s="303">
        <v>1311991.8955366977</v>
      </c>
      <c r="L255" s="341">
        <v>1321670.5136391146</v>
      </c>
      <c r="M255" s="312">
        <f t="shared" si="22"/>
        <v>2.562514721317676</v>
      </c>
      <c r="N255" s="313">
        <v>765273.78337257635</v>
      </c>
      <c r="O255" s="304">
        <v>784580.20056692639</v>
      </c>
      <c r="P255" s="342">
        <v>791032.61263520934</v>
      </c>
      <c r="Q255" s="314">
        <f t="shared" si="19"/>
        <v>1.7083431475464528</v>
      </c>
      <c r="R255" s="337">
        <v>11</v>
      </c>
    </row>
    <row r="256" spans="1:18" ht="16.5">
      <c r="A256">
        <v>765</v>
      </c>
      <c r="B256" s="10" t="s">
        <v>182</v>
      </c>
      <c r="C256" s="87">
        <v>10348</v>
      </c>
      <c r="D256" s="258">
        <v>47398319.961965442</v>
      </c>
      <c r="E256" s="259">
        <v>46891774.283503838</v>
      </c>
      <c r="F256" s="339">
        <v>46850583</v>
      </c>
      <c r="G256" s="257">
        <f t="shared" si="20"/>
        <v>-41191.283503837883</v>
      </c>
      <c r="H256" s="260">
        <f t="shared" si="21"/>
        <v>-8.7843303294088957E-4</v>
      </c>
      <c r="I256" s="340">
        <f t="shared" si="18"/>
        <v>-3.980603353675868</v>
      </c>
      <c r="J256" s="311">
        <v>-2513047.9136817916</v>
      </c>
      <c r="K256" s="303">
        <v>-2209125.8066887502</v>
      </c>
      <c r="L256" s="341">
        <v>-2184411.0825233534</v>
      </c>
      <c r="M256" s="312">
        <f t="shared" si="22"/>
        <v>2.388357572999301</v>
      </c>
      <c r="N256" s="313">
        <v>-984452.81385013321</v>
      </c>
      <c r="O256" s="304">
        <v>-781744.42579622357</v>
      </c>
      <c r="P256" s="342">
        <v>-765267.9430192773</v>
      </c>
      <c r="Q256" s="314">
        <f t="shared" si="19"/>
        <v>1.5922383820009927</v>
      </c>
      <c r="R256" s="337">
        <v>18</v>
      </c>
    </row>
    <row r="257" spans="1:18" ht="16.5">
      <c r="A257">
        <v>768</v>
      </c>
      <c r="B257" s="10" t="s">
        <v>183</v>
      </c>
      <c r="C257" s="87">
        <v>2430</v>
      </c>
      <c r="D257" s="258">
        <v>13029862.612976966</v>
      </c>
      <c r="E257" s="259">
        <v>13154174.732654061</v>
      </c>
      <c r="F257" s="339">
        <v>13059132</v>
      </c>
      <c r="G257" s="257">
        <f t="shared" si="20"/>
        <v>-95042.732654061168</v>
      </c>
      <c r="H257" s="260">
        <f t="shared" si="21"/>
        <v>-7.2252904181154057E-3</v>
      </c>
      <c r="I257" s="340">
        <f t="shared" si="18"/>
        <v>-39.11223566010748</v>
      </c>
      <c r="J257" s="311">
        <v>162972.09716201093</v>
      </c>
      <c r="K257" s="303">
        <v>88400.032347386674</v>
      </c>
      <c r="L257" s="341">
        <v>145425.74719057904</v>
      </c>
      <c r="M257" s="312">
        <f t="shared" si="22"/>
        <v>23.467372363453652</v>
      </c>
      <c r="N257" s="313">
        <v>498210.80131743796</v>
      </c>
      <c r="O257" s="304">
        <v>448227.39085577335</v>
      </c>
      <c r="P257" s="342">
        <v>486244.53408457228</v>
      </c>
      <c r="Q257" s="314">
        <f t="shared" si="19"/>
        <v>15.644914908970753</v>
      </c>
      <c r="R257" s="337">
        <v>10</v>
      </c>
    </row>
    <row r="258" spans="1:18" ht="16.5">
      <c r="A258">
        <v>777</v>
      </c>
      <c r="B258" s="10" t="s">
        <v>184</v>
      </c>
      <c r="C258" s="87">
        <v>7508</v>
      </c>
      <c r="D258" s="258">
        <v>42952333.060565554</v>
      </c>
      <c r="E258" s="259">
        <v>41936431.443833731</v>
      </c>
      <c r="F258" s="339">
        <v>41899720</v>
      </c>
      <c r="G258" s="257">
        <f t="shared" si="20"/>
        <v>-36711.443833731115</v>
      </c>
      <c r="H258" s="260">
        <f t="shared" si="21"/>
        <v>-8.754069569057028E-4</v>
      </c>
      <c r="I258" s="340">
        <f t="shared" si="18"/>
        <v>-4.8896435580355773</v>
      </c>
      <c r="J258" s="311">
        <v>-703599.08243160334</v>
      </c>
      <c r="K258" s="303">
        <v>-94030.613513145479</v>
      </c>
      <c r="L258" s="341">
        <v>-72003.561203717982</v>
      </c>
      <c r="M258" s="312">
        <f t="shared" si="22"/>
        <v>2.9338109096200715</v>
      </c>
      <c r="N258" s="313">
        <v>35274.828092681608</v>
      </c>
      <c r="O258" s="304">
        <v>441167.91475357994</v>
      </c>
      <c r="P258" s="342">
        <v>455852.61629320763</v>
      </c>
      <c r="Q258" s="314">
        <f t="shared" si="19"/>
        <v>1.9558739397479601</v>
      </c>
      <c r="R258" s="337">
        <v>18</v>
      </c>
    </row>
    <row r="259" spans="1:18" ht="16.5">
      <c r="A259">
        <v>778</v>
      </c>
      <c r="B259" s="10" t="s">
        <v>185</v>
      </c>
      <c r="C259" s="87">
        <v>6891</v>
      </c>
      <c r="D259" s="258">
        <v>37009612.034957074</v>
      </c>
      <c r="E259" s="259">
        <v>36126810.069366731</v>
      </c>
      <c r="F259" s="339">
        <v>36095334</v>
      </c>
      <c r="G259" s="257">
        <f t="shared" si="20"/>
        <v>-31476.06936673075</v>
      </c>
      <c r="H259" s="260">
        <f t="shared" si="21"/>
        <v>-8.7126622323681108E-4</v>
      </c>
      <c r="I259" s="340">
        <f t="shared" si="18"/>
        <v>-4.5677070623611593</v>
      </c>
      <c r="J259" s="311">
        <v>-344016.12169223517</v>
      </c>
      <c r="K259" s="303">
        <v>185680.13594009617</v>
      </c>
      <c r="L259" s="341">
        <v>204565.76965551908</v>
      </c>
      <c r="M259" s="312">
        <f t="shared" si="22"/>
        <v>2.740623090324033</v>
      </c>
      <c r="N259" s="313">
        <v>-365307.188666542</v>
      </c>
      <c r="O259" s="304">
        <v>-12442.776521314725</v>
      </c>
      <c r="P259" s="342">
        <v>147.64595564326964</v>
      </c>
      <c r="Q259" s="314">
        <f t="shared" si="19"/>
        <v>1.8270820602173841</v>
      </c>
      <c r="R259" s="337">
        <v>11</v>
      </c>
    </row>
    <row r="260" spans="1:18" ht="16.5">
      <c r="A260">
        <v>781</v>
      </c>
      <c r="B260" s="10" t="s">
        <v>186</v>
      </c>
      <c r="C260" s="87">
        <v>3584</v>
      </c>
      <c r="D260" s="258">
        <v>19033162.093626663</v>
      </c>
      <c r="E260" s="259">
        <v>18309812.18193933</v>
      </c>
      <c r="F260" s="339">
        <v>18325839</v>
      </c>
      <c r="G260" s="257">
        <f t="shared" si="20"/>
        <v>16026.818060670048</v>
      </c>
      <c r="H260" s="260">
        <f t="shared" si="21"/>
        <v>8.7531307811441062E-4</v>
      </c>
      <c r="I260" s="340">
        <f t="shared" si="18"/>
        <v>4.4717684321065985</v>
      </c>
      <c r="J260" s="311">
        <v>1248489.7691305799</v>
      </c>
      <c r="K260" s="303">
        <v>1682514.3950750963</v>
      </c>
      <c r="L260" s="341">
        <v>1672898.4574167642</v>
      </c>
      <c r="M260" s="312">
        <f t="shared" si="22"/>
        <v>-2.6830183198471138</v>
      </c>
      <c r="N260" s="313">
        <v>1306112.8193550841</v>
      </c>
      <c r="O260" s="304">
        <v>1595203.1999696193</v>
      </c>
      <c r="P260" s="342">
        <v>1588792.5748640695</v>
      </c>
      <c r="Q260" s="314">
        <f t="shared" si="19"/>
        <v>-1.7886788798967115</v>
      </c>
      <c r="R260" s="337">
        <v>7</v>
      </c>
    </row>
    <row r="261" spans="1:18" ht="16.5">
      <c r="A261">
        <v>783</v>
      </c>
      <c r="B261" s="10" t="s">
        <v>187</v>
      </c>
      <c r="C261" s="87">
        <v>6588</v>
      </c>
      <c r="D261" s="258">
        <v>28384326.679429844</v>
      </c>
      <c r="E261" s="259">
        <v>28140724.718275845</v>
      </c>
      <c r="F261" s="339">
        <v>28116083</v>
      </c>
      <c r="G261" s="257">
        <f t="shared" si="20"/>
        <v>-24641.718275845051</v>
      </c>
      <c r="H261" s="260">
        <f t="shared" si="21"/>
        <v>-8.7566040045307066E-4</v>
      </c>
      <c r="I261" s="340">
        <f t="shared" si="18"/>
        <v>-3.7403943952405965</v>
      </c>
      <c r="J261" s="311">
        <v>321640.53871847037</v>
      </c>
      <c r="K261" s="303">
        <v>467821.28741757449</v>
      </c>
      <c r="L261" s="341">
        <v>482606.31541533151</v>
      </c>
      <c r="M261" s="312">
        <f t="shared" si="22"/>
        <v>2.2442361866662139</v>
      </c>
      <c r="N261" s="313">
        <v>197928.02868102744</v>
      </c>
      <c r="O261" s="304">
        <v>295036.03274253709</v>
      </c>
      <c r="P261" s="342">
        <v>304892.71807438449</v>
      </c>
      <c r="Q261" s="314">
        <f t="shared" si="19"/>
        <v>1.4961574577789014</v>
      </c>
      <c r="R261" s="337">
        <v>4</v>
      </c>
    </row>
    <row r="262" spans="1:18" ht="16.5">
      <c r="A262">
        <v>785</v>
      </c>
      <c r="B262" s="10" t="s">
        <v>188</v>
      </c>
      <c r="C262" s="87">
        <v>2673</v>
      </c>
      <c r="D262" s="258">
        <v>15815383.715703689</v>
      </c>
      <c r="E262" s="259">
        <v>15027183.949287917</v>
      </c>
      <c r="F262" s="339">
        <v>14946564</v>
      </c>
      <c r="G262" s="257">
        <f t="shared" si="20"/>
        <v>-80619.949287917465</v>
      </c>
      <c r="H262" s="260">
        <f t="shared" si="21"/>
        <v>-5.3649406009791834E-3</v>
      </c>
      <c r="I262" s="340">
        <f t="shared" si="18"/>
        <v>-30.1608489666732</v>
      </c>
      <c r="J262" s="311">
        <v>600980.02634213038</v>
      </c>
      <c r="K262" s="303">
        <v>1073918.388570714</v>
      </c>
      <c r="L262" s="341">
        <v>1122290.4797577236</v>
      </c>
      <c r="M262" s="312">
        <f t="shared" si="22"/>
        <v>18.09655487729502</v>
      </c>
      <c r="N262" s="311">
        <v>523216.70295990806</v>
      </c>
      <c r="O262" s="303">
        <v>838182.01587102632</v>
      </c>
      <c r="P262" s="341">
        <v>870430.07666236942</v>
      </c>
      <c r="Q262" s="314">
        <f t="shared" si="19"/>
        <v>12.064369918197944</v>
      </c>
      <c r="R262" s="337">
        <v>17</v>
      </c>
    </row>
    <row r="263" spans="1:18" ht="16.5">
      <c r="A263">
        <v>790</v>
      </c>
      <c r="B263" s="10" t="s">
        <v>189</v>
      </c>
      <c r="C263" s="87">
        <v>23998</v>
      </c>
      <c r="D263" s="258">
        <v>103147099.01710594</v>
      </c>
      <c r="E263" s="259">
        <v>105125760.7829769</v>
      </c>
      <c r="F263" s="339">
        <v>105021166</v>
      </c>
      <c r="G263" s="257">
        <f t="shared" si="20"/>
        <v>-104594.78297689557</v>
      </c>
      <c r="H263" s="260">
        <f t="shared" si="21"/>
        <v>-9.9494911806462466E-4</v>
      </c>
      <c r="I263" s="340">
        <f t="shared" si="18"/>
        <v>-4.3584791639676457</v>
      </c>
      <c r="J263" s="311">
        <v>3278098.8190262555</v>
      </c>
      <c r="K263" s="303">
        <v>2090932.0077703826</v>
      </c>
      <c r="L263" s="341">
        <v>2153689.1027409001</v>
      </c>
      <c r="M263" s="312">
        <f t="shared" si="22"/>
        <v>2.615096881845052</v>
      </c>
      <c r="N263" s="313">
        <v>1922700.5173990726</v>
      </c>
      <c r="O263" s="304">
        <v>1130721.503527761</v>
      </c>
      <c r="P263" s="342">
        <v>1172559.5668414736</v>
      </c>
      <c r="Q263" s="314">
        <f t="shared" si="19"/>
        <v>1.743397921231461</v>
      </c>
      <c r="R263" s="337">
        <v>6</v>
      </c>
    </row>
    <row r="264" spans="1:18" ht="16.5">
      <c r="A264">
        <v>791</v>
      </c>
      <c r="B264" s="10" t="s">
        <v>190</v>
      </c>
      <c r="C264" s="87">
        <v>5131</v>
      </c>
      <c r="D264" s="258">
        <v>25488088.519499514</v>
      </c>
      <c r="E264" s="259">
        <v>25521812.773781933</v>
      </c>
      <c r="F264" s="339">
        <v>25499394</v>
      </c>
      <c r="G264" s="257">
        <f t="shared" si="20"/>
        <v>-22418.77378193289</v>
      </c>
      <c r="H264" s="260">
        <f t="shared" si="21"/>
        <v>-8.7841619953278811E-4</v>
      </c>
      <c r="I264" s="340">
        <f t="shared" si="18"/>
        <v>-4.3692796300785206</v>
      </c>
      <c r="J264" s="311">
        <v>1147261.1355685191</v>
      </c>
      <c r="K264" s="303">
        <v>1127048.8279416724</v>
      </c>
      <c r="L264" s="341">
        <v>1140500.0559376774</v>
      </c>
      <c r="M264" s="312">
        <f t="shared" si="22"/>
        <v>2.6215607086347648</v>
      </c>
      <c r="N264" s="313">
        <v>316944.30279168376</v>
      </c>
      <c r="O264" s="304">
        <v>303076.37308129977</v>
      </c>
      <c r="P264" s="342">
        <v>312043.85841197806</v>
      </c>
      <c r="Q264" s="314">
        <f t="shared" si="19"/>
        <v>1.7477071390914616</v>
      </c>
      <c r="R264" s="337">
        <v>17</v>
      </c>
    </row>
    <row r="265" spans="1:18" ht="16.5">
      <c r="A265">
        <v>831</v>
      </c>
      <c r="B265" s="10" t="s">
        <v>191</v>
      </c>
      <c r="C265" s="87">
        <v>4595</v>
      </c>
      <c r="D265" s="258">
        <v>15926988.147525145</v>
      </c>
      <c r="E265" s="259">
        <v>15978235.72587508</v>
      </c>
      <c r="F265" s="339">
        <v>15964240</v>
      </c>
      <c r="G265" s="257">
        <f t="shared" si="20"/>
        <v>-13995.725875079632</v>
      </c>
      <c r="H265" s="260">
        <f t="shared" si="21"/>
        <v>-8.7592435830790877E-4</v>
      </c>
      <c r="I265" s="340">
        <f t="shared" si="18"/>
        <v>-3.0458598204743486</v>
      </c>
      <c r="J265" s="311">
        <v>299823.68040519831</v>
      </c>
      <c r="K265" s="303">
        <v>269086.83914983115</v>
      </c>
      <c r="L265" s="341">
        <v>277484.27787702432</v>
      </c>
      <c r="M265" s="312">
        <f t="shared" si="22"/>
        <v>1.8275165891606449</v>
      </c>
      <c r="N265" s="313">
        <v>410581.82918630476</v>
      </c>
      <c r="O265" s="304">
        <v>389883.76635428896</v>
      </c>
      <c r="P265" s="342">
        <v>395482.0588390918</v>
      </c>
      <c r="Q265" s="314">
        <f t="shared" si="19"/>
        <v>1.2183443927753719</v>
      </c>
      <c r="R265" s="337">
        <v>9</v>
      </c>
    </row>
    <row r="266" spans="1:18" ht="16.5">
      <c r="A266">
        <v>832</v>
      </c>
      <c r="B266" s="10" t="s">
        <v>192</v>
      </c>
      <c r="C266" s="87">
        <v>3913</v>
      </c>
      <c r="D266" s="258">
        <v>18753004.326919112</v>
      </c>
      <c r="E266" s="259">
        <v>18590305.760498054</v>
      </c>
      <c r="F266" s="339">
        <v>18602445</v>
      </c>
      <c r="G266" s="257">
        <f t="shared" si="20"/>
        <v>12139.239501945674</v>
      </c>
      <c r="H266" s="260">
        <f t="shared" si="21"/>
        <v>6.529876193720254E-4</v>
      </c>
      <c r="I266" s="340">
        <f t="shared" si="18"/>
        <v>3.1022845647701698</v>
      </c>
      <c r="J266" s="311">
        <v>1686247.4493301946</v>
      </c>
      <c r="K266" s="303">
        <v>1783870.006316233</v>
      </c>
      <c r="L266" s="341">
        <v>1776586.5202539766</v>
      </c>
      <c r="M266" s="312">
        <f t="shared" si="22"/>
        <v>-1.8613560087545071</v>
      </c>
      <c r="N266" s="313">
        <v>1114186.5040817787</v>
      </c>
      <c r="O266" s="304">
        <v>1179207.8295552644</v>
      </c>
      <c r="P266" s="342">
        <v>1174352.1721804312</v>
      </c>
      <c r="Q266" s="314">
        <f t="shared" si="19"/>
        <v>-1.2409040058352274</v>
      </c>
      <c r="R266" s="337">
        <v>17</v>
      </c>
    </row>
    <row r="267" spans="1:18" ht="16.5">
      <c r="A267">
        <v>833</v>
      </c>
      <c r="B267" s="10" t="s">
        <v>350</v>
      </c>
      <c r="C267" s="87">
        <v>1677</v>
      </c>
      <c r="D267" s="258">
        <v>6960867.3429721761</v>
      </c>
      <c r="E267" s="259">
        <v>7051514.6901085721</v>
      </c>
      <c r="F267" s="339">
        <v>7045367</v>
      </c>
      <c r="G267" s="257">
        <f t="shared" si="20"/>
        <v>-6147.6901085721329</v>
      </c>
      <c r="H267" s="260">
        <f t="shared" si="21"/>
        <v>-8.7182546995126194E-4</v>
      </c>
      <c r="I267" s="340">
        <f t="shared" si="18"/>
        <v>-3.6658855745808783</v>
      </c>
      <c r="J267" s="311">
        <v>511175.18887927657</v>
      </c>
      <c r="K267" s="303">
        <v>456783.21182847925</v>
      </c>
      <c r="L267" s="341">
        <v>460471.57373023202</v>
      </c>
      <c r="M267" s="312">
        <f t="shared" si="22"/>
        <v>2.199380978981972</v>
      </c>
      <c r="N267" s="313">
        <v>643403.33240608778</v>
      </c>
      <c r="O267" s="304">
        <v>607205.07288716594</v>
      </c>
      <c r="P267" s="342">
        <v>609663.98082167027</v>
      </c>
      <c r="Q267" s="314">
        <f t="shared" si="19"/>
        <v>1.4662539859894623</v>
      </c>
      <c r="R267" s="337">
        <v>2</v>
      </c>
    </row>
    <row r="268" spans="1:18" ht="16.5">
      <c r="A268">
        <v>834</v>
      </c>
      <c r="B268" s="10" t="s">
        <v>193</v>
      </c>
      <c r="C268" s="87">
        <v>5967</v>
      </c>
      <c r="D268" s="258">
        <v>22471596.744244255</v>
      </c>
      <c r="E268" s="259">
        <v>22571106.479305949</v>
      </c>
      <c r="F268" s="339">
        <v>22563534</v>
      </c>
      <c r="G268" s="257">
        <f t="shared" si="20"/>
        <v>-7572.4793059490621</v>
      </c>
      <c r="H268" s="260">
        <f t="shared" si="21"/>
        <v>-3.3549437697668032E-4</v>
      </c>
      <c r="I268" s="340">
        <f t="shared" si="18"/>
        <v>-1.2690597127449408</v>
      </c>
      <c r="J268" s="311">
        <v>1228827.6821820433</v>
      </c>
      <c r="K268" s="303">
        <v>1169138.6462501013</v>
      </c>
      <c r="L268" s="341">
        <v>1173682.0982292539</v>
      </c>
      <c r="M268" s="312">
        <f t="shared" si="22"/>
        <v>0.7614298607596155</v>
      </c>
      <c r="N268" s="313">
        <v>786595.51759243896</v>
      </c>
      <c r="O268" s="304">
        <v>746505.88845258253</v>
      </c>
      <c r="P268" s="342">
        <v>749534.85643869278</v>
      </c>
      <c r="Q268" s="314">
        <f t="shared" si="19"/>
        <v>0.50761990717450123</v>
      </c>
      <c r="R268" s="337">
        <v>5</v>
      </c>
    </row>
    <row r="269" spans="1:18" ht="16.5">
      <c r="A269">
        <v>837</v>
      </c>
      <c r="B269" s="10" t="s">
        <v>351</v>
      </c>
      <c r="C269" s="87">
        <v>244223</v>
      </c>
      <c r="D269" s="258">
        <v>910157910.95264077</v>
      </c>
      <c r="E269" s="259">
        <v>895689886.5574863</v>
      </c>
      <c r="F269" s="339">
        <v>913098400</v>
      </c>
      <c r="G269" s="257">
        <f t="shared" si="20"/>
        <v>17408513.442513704</v>
      </c>
      <c r="H269" s="260">
        <f t="shared" si="21"/>
        <v>1.9435871392298465E-2</v>
      </c>
      <c r="I269" s="340">
        <f t="shared" si="18"/>
        <v>71.281220206588671</v>
      </c>
      <c r="J269" s="311">
        <v>-52080224.427214928</v>
      </c>
      <c r="K269" s="303">
        <v>-43400084.183469661</v>
      </c>
      <c r="L269" s="341">
        <v>-53845192.491937794</v>
      </c>
      <c r="M269" s="312">
        <f t="shared" si="22"/>
        <v>-42.768733118781334</v>
      </c>
      <c r="N269" s="313">
        <v>-16714506.631136214</v>
      </c>
      <c r="O269" s="304">
        <v>-10915830.246701116</v>
      </c>
      <c r="P269" s="342">
        <v>-17879235.785679471</v>
      </c>
      <c r="Q269" s="314">
        <f t="shared" si="19"/>
        <v>-28.512488745852583</v>
      </c>
      <c r="R269" s="337">
        <v>6</v>
      </c>
    </row>
    <row r="270" spans="1:18" ht="16.5">
      <c r="A270">
        <v>844</v>
      </c>
      <c r="B270" s="10" t="s">
        <v>194</v>
      </c>
      <c r="C270" s="87">
        <v>1479</v>
      </c>
      <c r="D270" s="258">
        <v>8815143.5389853567</v>
      </c>
      <c r="E270" s="259">
        <v>8702217.8990299422</v>
      </c>
      <c r="F270" s="339">
        <v>8817192</v>
      </c>
      <c r="G270" s="257">
        <f t="shared" si="20"/>
        <v>114974.10097005777</v>
      </c>
      <c r="H270" s="260">
        <f t="shared" si="21"/>
        <v>1.3212045745587941E-2</v>
      </c>
      <c r="I270" s="340">
        <f t="shared" si="18"/>
        <v>77.737728850613777</v>
      </c>
      <c r="J270" s="311">
        <v>32456.154893632938</v>
      </c>
      <c r="K270" s="303">
        <v>100218.79811704234</v>
      </c>
      <c r="L270" s="341">
        <v>31234.193027492045</v>
      </c>
      <c r="M270" s="312">
        <f t="shared" si="22"/>
        <v>-46.642735016599254</v>
      </c>
      <c r="N270" s="313">
        <v>-119917.78270891006</v>
      </c>
      <c r="O270" s="304">
        <v>-74870.954856003911</v>
      </c>
      <c r="P270" s="342">
        <v>-120860.69158236854</v>
      </c>
      <c r="Q270" s="314">
        <f t="shared" si="19"/>
        <v>-31.095156677731325</v>
      </c>
      <c r="R270" s="337">
        <v>11</v>
      </c>
    </row>
    <row r="271" spans="1:18" ht="16.5">
      <c r="A271">
        <v>845</v>
      </c>
      <c r="B271" s="10" t="s">
        <v>195</v>
      </c>
      <c r="C271" s="87">
        <v>2882</v>
      </c>
      <c r="D271" s="258">
        <v>13694018.482592911</v>
      </c>
      <c r="E271" s="259">
        <v>13927305.636171598</v>
      </c>
      <c r="F271" s="339">
        <v>13915133</v>
      </c>
      <c r="G271" s="257">
        <f t="shared" si="20"/>
        <v>-12172.636171597987</v>
      </c>
      <c r="H271" s="260">
        <f t="shared" si="21"/>
        <v>-8.7401228131186884E-4</v>
      </c>
      <c r="I271" s="340">
        <f t="shared" ref="I271:I308" si="23">G271/C271</f>
        <v>-4.2236766730041593</v>
      </c>
      <c r="J271" s="311">
        <v>264983.62117338402</v>
      </c>
      <c r="K271" s="303">
        <v>125024.49144635706</v>
      </c>
      <c r="L271" s="341">
        <v>132327.87187121573</v>
      </c>
      <c r="M271" s="312">
        <f t="shared" si="22"/>
        <v>2.5341361640730975</v>
      </c>
      <c r="N271" s="313">
        <v>98475.382616933959</v>
      </c>
      <c r="O271" s="304">
        <v>4936.7221891423096</v>
      </c>
      <c r="P271" s="342">
        <v>9805.6424723850105</v>
      </c>
      <c r="Q271" s="314">
        <f t="shared" si="19"/>
        <v>1.6894241093833104</v>
      </c>
      <c r="R271" s="337">
        <v>19</v>
      </c>
    </row>
    <row r="272" spans="1:18" ht="16.5">
      <c r="A272">
        <v>846</v>
      </c>
      <c r="B272" s="10" t="s">
        <v>352</v>
      </c>
      <c r="C272" s="87">
        <v>4952</v>
      </c>
      <c r="D272" s="258">
        <v>22909073.425359204</v>
      </c>
      <c r="E272" s="259">
        <v>23108605.186470088</v>
      </c>
      <c r="F272" s="339">
        <v>23088418</v>
      </c>
      <c r="G272" s="257">
        <f t="shared" si="20"/>
        <v>-20187.186470087618</v>
      </c>
      <c r="H272" s="260">
        <f t="shared" si="21"/>
        <v>-8.7357875160319327E-4</v>
      </c>
      <c r="I272" s="340">
        <f t="shared" si="23"/>
        <v>-4.0765723889514573</v>
      </c>
      <c r="J272" s="311">
        <v>1862295.3953796236</v>
      </c>
      <c r="K272" s="303">
        <v>1742590.6336478188</v>
      </c>
      <c r="L272" s="341">
        <v>1754702.8488937281</v>
      </c>
      <c r="M272" s="312">
        <f t="shared" si="22"/>
        <v>2.4459239188023609</v>
      </c>
      <c r="N272" s="313">
        <v>798628.76218654879</v>
      </c>
      <c r="O272" s="304">
        <v>718573.00274181773</v>
      </c>
      <c r="P272" s="342">
        <v>726647.81290576479</v>
      </c>
      <c r="Q272" s="314">
        <f t="shared" ref="Q272:Q308" si="24">(P272-O272)/C272</f>
        <v>1.6306159458697607</v>
      </c>
      <c r="R272" s="337">
        <v>14</v>
      </c>
    </row>
    <row r="273" spans="1:18" ht="16.5">
      <c r="A273">
        <v>848</v>
      </c>
      <c r="B273" s="10" t="s">
        <v>196</v>
      </c>
      <c r="C273" s="87">
        <v>4241</v>
      </c>
      <c r="D273" s="258">
        <v>20070340.818810157</v>
      </c>
      <c r="E273" s="259">
        <v>20052289.171841692</v>
      </c>
      <c r="F273" s="339">
        <v>20034751</v>
      </c>
      <c r="G273" s="257">
        <f t="shared" ref="G273:G308" si="25">F273-E273</f>
        <v>-17538.171841692179</v>
      </c>
      <c r="H273" s="260">
        <f t="shared" ref="H273:H308" si="26">G273/E273</f>
        <v>-8.7462192926681173E-4</v>
      </c>
      <c r="I273" s="340">
        <f t="shared" si="23"/>
        <v>-4.1353859565414242</v>
      </c>
      <c r="J273" s="311">
        <v>568124.55437067663</v>
      </c>
      <c r="K273" s="303">
        <v>578975.62245602533</v>
      </c>
      <c r="L273" s="341">
        <v>589498.60468085529</v>
      </c>
      <c r="M273" s="312">
        <f t="shared" ref="M273:M308" si="27">(L273-K273)/C273</f>
        <v>2.4812502298585146</v>
      </c>
      <c r="N273" s="313">
        <v>576729.73097316187</v>
      </c>
      <c r="O273" s="304">
        <v>583608.97364114516</v>
      </c>
      <c r="P273" s="342">
        <v>590624.29512437142</v>
      </c>
      <c r="Q273" s="314">
        <f t="shared" si="24"/>
        <v>1.6541668199071586</v>
      </c>
      <c r="R273" s="337">
        <v>12</v>
      </c>
    </row>
    <row r="274" spans="1:18" ht="16.5">
      <c r="A274">
        <v>849</v>
      </c>
      <c r="B274" s="10" t="s">
        <v>197</v>
      </c>
      <c r="C274" s="87">
        <v>2938</v>
      </c>
      <c r="D274" s="258">
        <v>12087856.511317156</v>
      </c>
      <c r="E274" s="259">
        <v>11799847.666705376</v>
      </c>
      <c r="F274" s="339">
        <v>11866365</v>
      </c>
      <c r="G274" s="257">
        <f t="shared" si="25"/>
        <v>66517.333294624463</v>
      </c>
      <c r="H274" s="260">
        <f t="shared" si="26"/>
        <v>5.6371349167761509E-3</v>
      </c>
      <c r="I274" s="340">
        <f t="shared" si="23"/>
        <v>22.640344892656387</v>
      </c>
      <c r="J274" s="311">
        <v>571440.34936125285</v>
      </c>
      <c r="K274" s="303">
        <v>744254.94149334764</v>
      </c>
      <c r="L274" s="341">
        <v>704344.65399877948</v>
      </c>
      <c r="M274" s="312">
        <f t="shared" si="27"/>
        <v>-13.584168650295492</v>
      </c>
      <c r="N274" s="313">
        <v>101848.67149310854</v>
      </c>
      <c r="O274" s="304">
        <v>216894.33142906864</v>
      </c>
      <c r="P274" s="342">
        <v>190287.47309936062</v>
      </c>
      <c r="Q274" s="314">
        <f t="shared" si="24"/>
        <v>-9.0561124335289378</v>
      </c>
      <c r="R274" s="337">
        <v>16</v>
      </c>
    </row>
    <row r="275" spans="1:18" ht="16.5">
      <c r="A275">
        <v>850</v>
      </c>
      <c r="B275" s="10" t="s">
        <v>198</v>
      </c>
      <c r="C275" s="87">
        <v>2387</v>
      </c>
      <c r="D275" s="258">
        <v>8852325.6711239833</v>
      </c>
      <c r="E275" s="259">
        <v>9114637.1675614994</v>
      </c>
      <c r="F275" s="339">
        <v>9132621</v>
      </c>
      <c r="G275" s="257">
        <f t="shared" si="25"/>
        <v>17983.832438500598</v>
      </c>
      <c r="H275" s="260">
        <f t="shared" si="26"/>
        <v>1.9730716766767288E-3</v>
      </c>
      <c r="I275" s="340">
        <f t="shared" si="23"/>
        <v>7.5340730785507324</v>
      </c>
      <c r="J275" s="311">
        <v>452798.20734385669</v>
      </c>
      <c r="K275" s="303">
        <v>295416.57014998171</v>
      </c>
      <c r="L275" s="341">
        <v>284626.20327458519</v>
      </c>
      <c r="M275" s="312">
        <f t="shared" si="27"/>
        <v>-4.5204720885615908</v>
      </c>
      <c r="N275" s="313">
        <v>406017.78741767467</v>
      </c>
      <c r="O275" s="304">
        <v>301003.74234701641</v>
      </c>
      <c r="P275" s="342">
        <v>293810.16443008865</v>
      </c>
      <c r="Q275" s="314">
        <f t="shared" si="24"/>
        <v>-3.0136480590396952</v>
      </c>
      <c r="R275" s="337">
        <v>13</v>
      </c>
    </row>
    <row r="276" spans="1:18" ht="16.5">
      <c r="A276">
        <v>851</v>
      </c>
      <c r="B276" s="10" t="s">
        <v>353</v>
      </c>
      <c r="C276" s="87">
        <v>21333</v>
      </c>
      <c r="D276" s="258">
        <v>85589555.066783875</v>
      </c>
      <c r="E276" s="259">
        <v>90944728.305609524</v>
      </c>
      <c r="F276" s="339">
        <v>82083687</v>
      </c>
      <c r="G276" s="257">
        <f t="shared" si="25"/>
        <v>-8861041.3056095243</v>
      </c>
      <c r="H276" s="260">
        <f t="shared" si="26"/>
        <v>-9.7433259417005369E-2</v>
      </c>
      <c r="I276" s="340">
        <f t="shared" si="23"/>
        <v>-415.36780132234213</v>
      </c>
      <c r="J276" s="311">
        <v>-3093335.6213536244</v>
      </c>
      <c r="K276" s="303">
        <v>-6306390.2317408063</v>
      </c>
      <c r="L276" s="341">
        <v>-989765.16527233063</v>
      </c>
      <c r="M276" s="312">
        <f t="shared" si="27"/>
        <v>249.22069406405453</v>
      </c>
      <c r="N276" s="313">
        <v>-2353377.4286165251</v>
      </c>
      <c r="O276" s="304">
        <v>-4496285.5254600681</v>
      </c>
      <c r="P276" s="342">
        <v>-951868.8144810478</v>
      </c>
      <c r="Q276" s="314">
        <f t="shared" si="24"/>
        <v>166.14712937603807</v>
      </c>
      <c r="R276" s="337">
        <v>19</v>
      </c>
    </row>
    <row r="277" spans="1:18" ht="16.5">
      <c r="A277">
        <v>853</v>
      </c>
      <c r="B277" s="10" t="s">
        <v>354</v>
      </c>
      <c r="C277" s="87">
        <v>195137</v>
      </c>
      <c r="D277" s="258">
        <v>719806862.86853468</v>
      </c>
      <c r="E277" s="259">
        <v>723984858.06334007</v>
      </c>
      <c r="F277" s="339">
        <v>723353174</v>
      </c>
      <c r="G277" s="257">
        <f t="shared" si="25"/>
        <v>-631684.06334006786</v>
      </c>
      <c r="H277" s="260">
        <f t="shared" si="26"/>
        <v>-8.7251004811043031E-4</v>
      </c>
      <c r="I277" s="340">
        <f t="shared" si="23"/>
        <v>-3.2371311608770652</v>
      </c>
      <c r="J277" s="311">
        <v>-14897571.48047613</v>
      </c>
      <c r="K277" s="303">
        <v>-17404431.92731956</v>
      </c>
      <c r="L277" s="341">
        <v>-17025421.368802838</v>
      </c>
      <c r="M277" s="312">
        <f t="shared" si="27"/>
        <v>1.9422793141061008</v>
      </c>
      <c r="N277" s="313">
        <v>3279958.0116260764</v>
      </c>
      <c r="O277" s="304">
        <v>1609836.7251613548</v>
      </c>
      <c r="P277" s="342">
        <v>1862510.4308394468</v>
      </c>
      <c r="Q277" s="314">
        <f t="shared" si="24"/>
        <v>1.2948528760721549</v>
      </c>
      <c r="R277" s="337">
        <v>2</v>
      </c>
    </row>
    <row r="278" spans="1:18" ht="16.5">
      <c r="A278">
        <v>854</v>
      </c>
      <c r="B278" s="10" t="s">
        <v>199</v>
      </c>
      <c r="C278" s="87">
        <v>3296</v>
      </c>
      <c r="D278" s="258">
        <v>19503054.071734808</v>
      </c>
      <c r="E278" s="259">
        <v>19846880.33483557</v>
      </c>
      <c r="F278" s="339">
        <v>19829571</v>
      </c>
      <c r="G278" s="257">
        <f t="shared" si="25"/>
        <v>-17309.334835570306</v>
      </c>
      <c r="H278" s="260">
        <f t="shared" si="26"/>
        <v>-8.7214386057382913E-4</v>
      </c>
      <c r="I278" s="340">
        <f t="shared" si="23"/>
        <v>-5.2516185787531269</v>
      </c>
      <c r="J278" s="311">
        <v>711492.36806556024</v>
      </c>
      <c r="K278" s="303">
        <v>505200.91689970816</v>
      </c>
      <c r="L278" s="341">
        <v>515586.66422165488</v>
      </c>
      <c r="M278" s="312">
        <f t="shared" si="27"/>
        <v>3.1510155709789811</v>
      </c>
      <c r="N278" s="313">
        <v>324962.2577487462</v>
      </c>
      <c r="O278" s="304">
        <v>187358.52631481399</v>
      </c>
      <c r="P278" s="342">
        <v>194282.35786278188</v>
      </c>
      <c r="Q278" s="314">
        <f t="shared" si="24"/>
        <v>2.1006770473203535</v>
      </c>
      <c r="R278" s="337">
        <v>19</v>
      </c>
    </row>
    <row r="279" spans="1:18" ht="16.5">
      <c r="A279">
        <v>857</v>
      </c>
      <c r="B279" s="10" t="s">
        <v>200</v>
      </c>
      <c r="C279" s="87">
        <v>2420</v>
      </c>
      <c r="D279" s="258">
        <v>15406929.172398595</v>
      </c>
      <c r="E279" s="259">
        <v>15324953.963835295</v>
      </c>
      <c r="F279" s="339">
        <v>15311585</v>
      </c>
      <c r="G279" s="257">
        <f t="shared" si="25"/>
        <v>-13368.96383529529</v>
      </c>
      <c r="H279" s="260">
        <f t="shared" si="26"/>
        <v>-8.7236567671551484E-4</v>
      </c>
      <c r="I279" s="340">
        <f t="shared" si="23"/>
        <v>-5.5243652211964012</v>
      </c>
      <c r="J279" s="311">
        <v>-1167025.4108434487</v>
      </c>
      <c r="K279" s="303">
        <v>-1117835.2638052239</v>
      </c>
      <c r="L279" s="341">
        <v>-1109813.7035469699</v>
      </c>
      <c r="M279" s="312">
        <f t="shared" si="27"/>
        <v>3.3146943215925386</v>
      </c>
      <c r="N279" s="313">
        <v>-788546.30127169937</v>
      </c>
      <c r="O279" s="304">
        <v>-755841.60459273809</v>
      </c>
      <c r="P279" s="342">
        <v>-750493.89775389875</v>
      </c>
      <c r="Q279" s="314">
        <f t="shared" si="24"/>
        <v>2.2097962143964209</v>
      </c>
      <c r="R279" s="337">
        <v>11</v>
      </c>
    </row>
    <row r="280" spans="1:18" ht="16.5">
      <c r="A280">
        <v>858</v>
      </c>
      <c r="B280" s="10" t="s">
        <v>355</v>
      </c>
      <c r="C280" s="87">
        <v>39718</v>
      </c>
      <c r="D280" s="258">
        <v>132197054.90933673</v>
      </c>
      <c r="E280" s="259">
        <v>132782336.09009084</v>
      </c>
      <c r="F280" s="339">
        <v>129363433</v>
      </c>
      <c r="G280" s="257">
        <f t="shared" si="25"/>
        <v>-3418903.0900908411</v>
      </c>
      <c r="H280" s="260">
        <f t="shared" si="26"/>
        <v>-2.574817698470952E-2</v>
      </c>
      <c r="I280" s="340">
        <f t="shared" si="23"/>
        <v>-86.079437285131206</v>
      </c>
      <c r="J280" s="311">
        <v>2487034.7863207255</v>
      </c>
      <c r="K280" s="303">
        <v>2135648.7958844989</v>
      </c>
      <c r="L280" s="341">
        <v>4186990.4005118897</v>
      </c>
      <c r="M280" s="312">
        <f t="shared" si="27"/>
        <v>51.647656091127217</v>
      </c>
      <c r="N280" s="313">
        <v>827785.34779093298</v>
      </c>
      <c r="O280" s="304">
        <v>597367.29408655327</v>
      </c>
      <c r="P280" s="342">
        <v>1964928.3638382002</v>
      </c>
      <c r="Q280" s="314">
        <f t="shared" si="24"/>
        <v>34.431770727419476</v>
      </c>
      <c r="R280" s="337">
        <v>1</v>
      </c>
    </row>
    <row r="281" spans="1:18" ht="16.5">
      <c r="A281">
        <v>859</v>
      </c>
      <c r="B281" s="10" t="s">
        <v>201</v>
      </c>
      <c r="C281" s="87">
        <v>6593</v>
      </c>
      <c r="D281" s="258">
        <v>22926797.170474354</v>
      </c>
      <c r="E281" s="259">
        <v>22506357.847194593</v>
      </c>
      <c r="F281" s="339">
        <v>22390855</v>
      </c>
      <c r="G281" s="257">
        <f t="shared" si="25"/>
        <v>-115502.8471945934</v>
      </c>
      <c r="H281" s="260">
        <f t="shared" si="26"/>
        <v>-5.1320097182668218E-3</v>
      </c>
      <c r="I281" s="340">
        <f t="shared" si="23"/>
        <v>-17.519012163596756</v>
      </c>
      <c r="J281" s="311">
        <v>-1591538.826485574</v>
      </c>
      <c r="K281" s="303">
        <v>-1339268.1843567831</v>
      </c>
      <c r="L281" s="341">
        <v>-1269966.4205834512</v>
      </c>
      <c r="M281" s="312">
        <f t="shared" si="27"/>
        <v>10.511415709590761</v>
      </c>
      <c r="N281" s="313">
        <v>-1816796.2250790051</v>
      </c>
      <c r="O281" s="304">
        <v>-1648740.3347722925</v>
      </c>
      <c r="P281" s="342">
        <v>-1602539.1589233917</v>
      </c>
      <c r="Q281" s="314">
        <f t="shared" si="24"/>
        <v>7.0076104730624609</v>
      </c>
      <c r="R281" s="337">
        <v>17</v>
      </c>
    </row>
    <row r="282" spans="1:18" ht="16.5">
      <c r="A282">
        <v>886</v>
      </c>
      <c r="B282" s="10" t="s">
        <v>356</v>
      </c>
      <c r="C282" s="87">
        <v>12669</v>
      </c>
      <c r="D282" s="258">
        <v>48642664.341051333</v>
      </c>
      <c r="E282" s="259">
        <v>48029325.928094298</v>
      </c>
      <c r="F282" s="339">
        <v>47987251</v>
      </c>
      <c r="G282" s="257">
        <f t="shared" si="25"/>
        <v>-42074.928094297647</v>
      </c>
      <c r="H282" s="260">
        <f t="shared" si="26"/>
        <v>-8.7602578802144541E-4</v>
      </c>
      <c r="I282" s="340">
        <f t="shared" si="23"/>
        <v>-3.3210930692475844</v>
      </c>
      <c r="J282" s="311">
        <v>-534326.5675859456</v>
      </c>
      <c r="K282" s="303">
        <v>-166297.76628323796</v>
      </c>
      <c r="L282" s="341">
        <v>-141052.78831426238</v>
      </c>
      <c r="M282" s="312">
        <f t="shared" si="27"/>
        <v>1.9926575080097546</v>
      </c>
      <c r="N282" s="313">
        <v>-826780.32890435145</v>
      </c>
      <c r="O282" s="304">
        <v>-581882.84776891186</v>
      </c>
      <c r="P282" s="342">
        <v>-565052.86245624186</v>
      </c>
      <c r="Q282" s="314">
        <f t="shared" si="24"/>
        <v>1.3284383386747181</v>
      </c>
      <c r="R282" s="337">
        <v>4</v>
      </c>
    </row>
    <row r="283" spans="1:18" ht="16.5">
      <c r="A283">
        <v>887</v>
      </c>
      <c r="B283" s="10" t="s">
        <v>202</v>
      </c>
      <c r="C283" s="87">
        <v>4669</v>
      </c>
      <c r="D283" s="258">
        <v>21524159.148707118</v>
      </c>
      <c r="E283" s="259">
        <v>21885532.581845619</v>
      </c>
      <c r="F283" s="339">
        <v>21866477</v>
      </c>
      <c r="G283" s="257">
        <f t="shared" si="25"/>
        <v>-19055.581845618784</v>
      </c>
      <c r="H283" s="260">
        <f t="shared" si="26"/>
        <v>-8.706930834036764E-4</v>
      </c>
      <c r="I283" s="340">
        <f t="shared" si="23"/>
        <v>-4.0812983177594315</v>
      </c>
      <c r="J283" s="311">
        <v>-207635.47978009735</v>
      </c>
      <c r="K283" s="303">
        <v>-424462.92114020983</v>
      </c>
      <c r="L283" s="341">
        <v>-413029.62838200323</v>
      </c>
      <c r="M283" s="312">
        <f t="shared" si="27"/>
        <v>2.4487669218690522</v>
      </c>
      <c r="N283" s="313">
        <v>-57867.185681172916</v>
      </c>
      <c r="O283" s="304">
        <v>-202359.06410257693</v>
      </c>
      <c r="P283" s="342">
        <v>-194736.86893043312</v>
      </c>
      <c r="Q283" s="314">
        <f t="shared" si="24"/>
        <v>1.6325112812473355</v>
      </c>
      <c r="R283" s="337">
        <v>6</v>
      </c>
    </row>
    <row r="284" spans="1:18" ht="16.5">
      <c r="A284">
        <v>889</v>
      </c>
      <c r="B284" s="10" t="s">
        <v>203</v>
      </c>
      <c r="C284" s="87">
        <v>2568</v>
      </c>
      <c r="D284" s="258">
        <v>12022341.204935184</v>
      </c>
      <c r="E284" s="259">
        <v>11914566.232976066</v>
      </c>
      <c r="F284" s="339">
        <v>11836195</v>
      </c>
      <c r="G284" s="257">
        <f t="shared" si="25"/>
        <v>-78371.232976065949</v>
      </c>
      <c r="H284" s="260">
        <f t="shared" si="26"/>
        <v>-6.5777663612425173E-3</v>
      </c>
      <c r="I284" s="340">
        <f t="shared" si="23"/>
        <v>-30.518392903452472</v>
      </c>
      <c r="J284" s="311">
        <v>977582.7936448477</v>
      </c>
      <c r="K284" s="303">
        <v>1042262.815728248</v>
      </c>
      <c r="L284" s="341">
        <v>1089285.4322706249</v>
      </c>
      <c r="M284" s="312">
        <f t="shared" si="27"/>
        <v>18.310987750146779</v>
      </c>
      <c r="N284" s="313">
        <v>354238.36625619186</v>
      </c>
      <c r="O284" s="304">
        <v>397092.65035534825</v>
      </c>
      <c r="P284" s="342">
        <v>428441.06138360279</v>
      </c>
      <c r="Q284" s="314">
        <f t="shared" si="24"/>
        <v>12.207325166765788</v>
      </c>
      <c r="R284" s="337">
        <v>17</v>
      </c>
    </row>
    <row r="285" spans="1:18" ht="16.5">
      <c r="A285">
        <v>890</v>
      </c>
      <c r="B285" s="10" t="s">
        <v>204</v>
      </c>
      <c r="C285" s="87">
        <v>1176</v>
      </c>
      <c r="D285" s="258">
        <v>6954360.2514070245</v>
      </c>
      <c r="E285" s="259">
        <v>6960693.6134524094</v>
      </c>
      <c r="F285" s="339">
        <v>6954597</v>
      </c>
      <c r="G285" s="257">
        <f t="shared" si="25"/>
        <v>-6096.6134524093941</v>
      </c>
      <c r="H285" s="260">
        <f t="shared" si="26"/>
        <v>-8.7586292271605334E-4</v>
      </c>
      <c r="I285" s="340">
        <f t="shared" si="23"/>
        <v>-5.1841951125930219</v>
      </c>
      <c r="J285" s="311">
        <v>119504.00518397168</v>
      </c>
      <c r="K285" s="303">
        <v>115716.00191905792</v>
      </c>
      <c r="L285" s="341">
        <v>119373.96570226965</v>
      </c>
      <c r="M285" s="312">
        <f t="shared" si="27"/>
        <v>3.1105134210984096</v>
      </c>
      <c r="N285" s="313">
        <v>577443.83337277023</v>
      </c>
      <c r="O285" s="304">
        <v>574706.21664481098</v>
      </c>
      <c r="P285" s="342">
        <v>577144.85916695406</v>
      </c>
      <c r="Q285" s="314">
        <f t="shared" si="24"/>
        <v>2.0736756140672479</v>
      </c>
      <c r="R285" s="337">
        <v>19</v>
      </c>
    </row>
    <row r="286" spans="1:18" ht="16.5">
      <c r="A286">
        <v>892</v>
      </c>
      <c r="B286" s="10" t="s">
        <v>205</v>
      </c>
      <c r="C286" s="87">
        <v>3634</v>
      </c>
      <c r="D286" s="258">
        <v>11228113.20839053</v>
      </c>
      <c r="E286" s="259">
        <v>11248848.194374403</v>
      </c>
      <c r="F286" s="339">
        <v>11080154</v>
      </c>
      <c r="G286" s="257">
        <f t="shared" si="25"/>
        <v>-168694.19437440298</v>
      </c>
      <c r="H286" s="260">
        <f t="shared" si="26"/>
        <v>-1.4996574890108987E-2</v>
      </c>
      <c r="I286" s="340">
        <f t="shared" si="23"/>
        <v>-46.421077153110346</v>
      </c>
      <c r="J286" s="311">
        <v>288722.43027402594</v>
      </c>
      <c r="K286" s="303">
        <v>276287.01684999</v>
      </c>
      <c r="L286" s="341">
        <v>377503.70580947527</v>
      </c>
      <c r="M286" s="312">
        <f t="shared" si="27"/>
        <v>27.85269371477305</v>
      </c>
      <c r="N286" s="313">
        <v>71417.300230313907</v>
      </c>
      <c r="O286" s="304">
        <v>63028.460967970335</v>
      </c>
      <c r="P286" s="342">
        <v>130506.25360763166</v>
      </c>
      <c r="Q286" s="314">
        <f t="shared" si="24"/>
        <v>18.568462476516597</v>
      </c>
      <c r="R286" s="337">
        <v>13</v>
      </c>
    </row>
    <row r="287" spans="1:18" ht="16.5">
      <c r="A287">
        <v>893</v>
      </c>
      <c r="B287" s="10" t="s">
        <v>357</v>
      </c>
      <c r="C287" s="87">
        <v>7497</v>
      </c>
      <c r="D287" s="258">
        <v>30455888.007053927</v>
      </c>
      <c r="E287" s="259">
        <v>30736875.373142906</v>
      </c>
      <c r="F287" s="339">
        <v>30464803</v>
      </c>
      <c r="G287" s="257">
        <f t="shared" si="25"/>
        <v>-272072.37314290553</v>
      </c>
      <c r="H287" s="260">
        <f t="shared" si="26"/>
        <v>-8.8516600936162631E-3</v>
      </c>
      <c r="I287" s="340">
        <f t="shared" si="23"/>
        <v>-36.290832752154934</v>
      </c>
      <c r="J287" s="311">
        <v>-627522.68122144893</v>
      </c>
      <c r="K287" s="303">
        <v>-796114.75169256853</v>
      </c>
      <c r="L287" s="341">
        <v>-632871.37483209744</v>
      </c>
      <c r="M287" s="312">
        <f t="shared" si="27"/>
        <v>21.774493378747646</v>
      </c>
      <c r="N287" s="313">
        <v>-191486.01911852192</v>
      </c>
      <c r="O287" s="304">
        <v>-303886.90265663178</v>
      </c>
      <c r="P287" s="342">
        <v>-195057.98474964002</v>
      </c>
      <c r="Q287" s="314">
        <f t="shared" si="24"/>
        <v>14.516328919166568</v>
      </c>
      <c r="R287" s="337">
        <v>15</v>
      </c>
    </row>
    <row r="288" spans="1:18" ht="16.5">
      <c r="A288">
        <v>895</v>
      </c>
      <c r="B288" s="10" t="s">
        <v>358</v>
      </c>
      <c r="C288" s="87">
        <v>15463</v>
      </c>
      <c r="D288" s="258">
        <v>63871735.439765796</v>
      </c>
      <c r="E288" s="259">
        <v>63489405.524746329</v>
      </c>
      <c r="F288" s="339">
        <v>63434021</v>
      </c>
      <c r="G288" s="257">
        <f t="shared" si="25"/>
        <v>-55384.524746328592</v>
      </c>
      <c r="H288" s="260">
        <f t="shared" si="26"/>
        <v>-8.7234278362775515E-4</v>
      </c>
      <c r="I288" s="340">
        <f t="shared" si="23"/>
        <v>-3.5817451171395325</v>
      </c>
      <c r="J288" s="311">
        <v>824573.90924913436</v>
      </c>
      <c r="K288" s="303">
        <v>1053960.0841550005</v>
      </c>
      <c r="L288" s="341">
        <v>1087190.5307428802</v>
      </c>
      <c r="M288" s="312">
        <f t="shared" si="27"/>
        <v>2.1490297217797112</v>
      </c>
      <c r="N288" s="313">
        <v>1531202.1685080451</v>
      </c>
      <c r="O288" s="304">
        <v>1684334.3281758071</v>
      </c>
      <c r="P288" s="342">
        <v>1706487.9592344095</v>
      </c>
      <c r="Q288" s="314">
        <f t="shared" si="24"/>
        <v>1.4326864811875031</v>
      </c>
      <c r="R288" s="337">
        <v>2</v>
      </c>
    </row>
    <row r="289" spans="1:18" ht="16.5">
      <c r="A289">
        <v>905</v>
      </c>
      <c r="B289" s="10" t="s">
        <v>359</v>
      </c>
      <c r="C289" s="87">
        <v>67615</v>
      </c>
      <c r="D289" s="258">
        <v>255074583.12809682</v>
      </c>
      <c r="E289" s="259">
        <v>260526758.06833771</v>
      </c>
      <c r="F289" s="339">
        <v>257591456</v>
      </c>
      <c r="G289" s="257">
        <f t="shared" si="25"/>
        <v>-2935302.0683377087</v>
      </c>
      <c r="H289" s="260">
        <f t="shared" si="26"/>
        <v>-1.1266796892961612E-2</v>
      </c>
      <c r="I289" s="340">
        <f t="shared" si="23"/>
        <v>-43.411995390633862</v>
      </c>
      <c r="J289" s="311">
        <v>-8472429.407875143</v>
      </c>
      <c r="K289" s="303">
        <v>-11743705.557396069</v>
      </c>
      <c r="L289" s="341">
        <v>-9982524.3593746722</v>
      </c>
      <c r="M289" s="312">
        <f t="shared" si="27"/>
        <v>26.047196598704385</v>
      </c>
      <c r="N289" s="313">
        <v>-3166228.8408458158</v>
      </c>
      <c r="O289" s="304">
        <v>-5347588.7484081527</v>
      </c>
      <c r="P289" s="342">
        <v>-4173467.9497271087</v>
      </c>
      <c r="Q289" s="314">
        <f t="shared" si="24"/>
        <v>17.364797732471256</v>
      </c>
      <c r="R289" s="337">
        <v>15</v>
      </c>
    </row>
    <row r="290" spans="1:18" ht="16.5">
      <c r="A290">
        <v>908</v>
      </c>
      <c r="B290" s="10" t="s">
        <v>206</v>
      </c>
      <c r="C290" s="87">
        <v>20695</v>
      </c>
      <c r="D290" s="258">
        <v>82556340.543957978</v>
      </c>
      <c r="E290" s="259">
        <v>85368338.674055919</v>
      </c>
      <c r="F290" s="339">
        <v>85026523</v>
      </c>
      <c r="G290" s="257">
        <f t="shared" si="25"/>
        <v>-341815.67405591905</v>
      </c>
      <c r="H290" s="260">
        <f t="shared" si="26"/>
        <v>-4.0040099100557922E-3</v>
      </c>
      <c r="I290" s="340">
        <f t="shared" si="23"/>
        <v>-16.516824066485579</v>
      </c>
      <c r="J290" s="311">
        <v>1285905.0545452489</v>
      </c>
      <c r="K290" s="303">
        <v>-401261.62304787594</v>
      </c>
      <c r="L290" s="341">
        <v>-196172.36368123142</v>
      </c>
      <c r="M290" s="312">
        <f t="shared" si="27"/>
        <v>9.9100874301350341</v>
      </c>
      <c r="N290" s="313">
        <v>1249969.9709115387</v>
      </c>
      <c r="O290" s="304">
        <v>124623.21835316443</v>
      </c>
      <c r="P290" s="342">
        <v>261349.39126429276</v>
      </c>
      <c r="Q290" s="314">
        <f t="shared" si="24"/>
        <v>6.6067249534249006</v>
      </c>
      <c r="R290" s="337">
        <v>6</v>
      </c>
    </row>
    <row r="291" spans="1:18" ht="16.5">
      <c r="A291">
        <v>915</v>
      </c>
      <c r="B291" s="10" t="s">
        <v>207</v>
      </c>
      <c r="C291" s="87">
        <v>19973</v>
      </c>
      <c r="D291" s="258">
        <v>98607796.464011312</v>
      </c>
      <c r="E291" s="259">
        <v>98270021.788599849</v>
      </c>
      <c r="F291" s="339">
        <v>98183840</v>
      </c>
      <c r="G291" s="257">
        <f t="shared" si="25"/>
        <v>-86181.788599848747</v>
      </c>
      <c r="H291" s="260">
        <f t="shared" si="26"/>
        <v>-8.769896152587051E-4</v>
      </c>
      <c r="I291" s="340">
        <f t="shared" si="23"/>
        <v>-4.3149145646547211</v>
      </c>
      <c r="J291" s="311">
        <v>519166.72017882176</v>
      </c>
      <c r="K291" s="303">
        <v>721924.57099062041</v>
      </c>
      <c r="L291" s="341">
        <v>773633.93252304895</v>
      </c>
      <c r="M291" s="312">
        <f t="shared" si="27"/>
        <v>2.5889631769102555</v>
      </c>
      <c r="N291" s="313">
        <v>865412.26053147286</v>
      </c>
      <c r="O291" s="304">
        <v>998940.08850718837</v>
      </c>
      <c r="P291" s="342">
        <v>1033412.9961954993</v>
      </c>
      <c r="Q291" s="314">
        <f t="shared" si="24"/>
        <v>1.7259754512747685</v>
      </c>
      <c r="R291" s="337">
        <v>11</v>
      </c>
    </row>
    <row r="292" spans="1:18" ht="16.5">
      <c r="A292">
        <v>918</v>
      </c>
      <c r="B292" s="10" t="s">
        <v>360</v>
      </c>
      <c r="C292" s="87">
        <v>2271</v>
      </c>
      <c r="D292" s="258">
        <v>9974479.2919038758</v>
      </c>
      <c r="E292" s="259">
        <v>9999629.4842518773</v>
      </c>
      <c r="F292" s="339">
        <v>9990925</v>
      </c>
      <c r="G292" s="257">
        <f t="shared" si="25"/>
        <v>-8704.484251877293</v>
      </c>
      <c r="H292" s="260">
        <f t="shared" si="26"/>
        <v>-8.7048067786768795E-4</v>
      </c>
      <c r="I292" s="340">
        <f t="shared" si="23"/>
        <v>-3.8328860642348275</v>
      </c>
      <c r="J292" s="311">
        <v>-50426.908010690902</v>
      </c>
      <c r="K292" s="303">
        <v>-65510.01395556589</v>
      </c>
      <c r="L292" s="341">
        <v>-60287.279328028912</v>
      </c>
      <c r="M292" s="312">
        <f t="shared" si="27"/>
        <v>2.2997510469119233</v>
      </c>
      <c r="N292" s="313">
        <v>-13395.547478323122</v>
      </c>
      <c r="O292" s="304">
        <v>-23574.805462416254</v>
      </c>
      <c r="P292" s="342">
        <v>-20092.982377388667</v>
      </c>
      <c r="Q292" s="314">
        <f t="shared" si="24"/>
        <v>1.5331673646092412</v>
      </c>
      <c r="R292" s="337">
        <v>2</v>
      </c>
    </row>
    <row r="293" spans="1:18" ht="16.5">
      <c r="A293">
        <v>921</v>
      </c>
      <c r="B293" s="10" t="s">
        <v>208</v>
      </c>
      <c r="C293" s="87">
        <v>1941</v>
      </c>
      <c r="D293" s="258">
        <v>12342348.842146285</v>
      </c>
      <c r="E293" s="259">
        <v>12005762.640157722</v>
      </c>
      <c r="F293" s="339">
        <v>11913748</v>
      </c>
      <c r="G293" s="257">
        <f t="shared" si="25"/>
        <v>-92014.640157721937</v>
      </c>
      <c r="H293" s="260">
        <f t="shared" si="26"/>
        <v>-7.6642061746202512E-3</v>
      </c>
      <c r="I293" s="340">
        <f t="shared" si="23"/>
        <v>-47.405790910727426</v>
      </c>
      <c r="J293" s="311">
        <v>492864.53945027624</v>
      </c>
      <c r="K293" s="303">
        <v>694825.65779123851</v>
      </c>
      <c r="L293" s="341">
        <v>750034.47577336105</v>
      </c>
      <c r="M293" s="312">
        <f t="shared" si="27"/>
        <v>28.443492005215113</v>
      </c>
      <c r="N293" s="313">
        <v>-56439.522818091667</v>
      </c>
      <c r="O293" s="304">
        <v>78035.17943951115</v>
      </c>
      <c r="P293" s="342">
        <v>114841.058094263</v>
      </c>
      <c r="Q293" s="314">
        <f t="shared" si="24"/>
        <v>18.962328003478543</v>
      </c>
      <c r="R293" s="337">
        <v>11</v>
      </c>
    </row>
    <row r="294" spans="1:18" ht="16.5">
      <c r="A294">
        <v>922</v>
      </c>
      <c r="B294" s="10" t="s">
        <v>209</v>
      </c>
      <c r="C294" s="87">
        <v>4444</v>
      </c>
      <c r="D294" s="258">
        <v>15043741.554322096</v>
      </c>
      <c r="E294" s="259">
        <v>14783008.021031629</v>
      </c>
      <c r="F294" s="339">
        <v>14850355</v>
      </c>
      <c r="G294" s="257">
        <f t="shared" si="25"/>
        <v>67346.978968370706</v>
      </c>
      <c r="H294" s="260">
        <f t="shared" si="26"/>
        <v>4.5557019838287898E-3</v>
      </c>
      <c r="I294" s="340">
        <f t="shared" si="23"/>
        <v>15.154585726456055</v>
      </c>
      <c r="J294" s="311">
        <v>-433863.17385756993</v>
      </c>
      <c r="K294" s="303">
        <v>-277440.15797350585</v>
      </c>
      <c r="L294" s="341">
        <v>-317848.16307317681</v>
      </c>
      <c r="M294" s="312">
        <f t="shared" si="27"/>
        <v>-9.0927104184678136</v>
      </c>
      <c r="N294" s="313">
        <v>-413867.62787282886</v>
      </c>
      <c r="O294" s="304">
        <v>-309283.39583390584</v>
      </c>
      <c r="P294" s="342">
        <v>-336222.06590034679</v>
      </c>
      <c r="Q294" s="314">
        <f t="shared" si="24"/>
        <v>-6.0618069456437764</v>
      </c>
      <c r="R294" s="337">
        <v>6</v>
      </c>
    </row>
    <row r="295" spans="1:18" ht="16.5">
      <c r="A295">
        <v>924</v>
      </c>
      <c r="B295" s="10" t="s">
        <v>361</v>
      </c>
      <c r="C295" s="87">
        <v>3004</v>
      </c>
      <c r="D295" s="258">
        <v>14693631.930442393</v>
      </c>
      <c r="E295" s="259">
        <v>14549943.563930951</v>
      </c>
      <c r="F295" s="339">
        <v>14537202</v>
      </c>
      <c r="G295" s="257">
        <f t="shared" si="25"/>
        <v>-12741.563930951059</v>
      </c>
      <c r="H295" s="260">
        <f t="shared" si="26"/>
        <v>-8.7571225791811087E-4</v>
      </c>
      <c r="I295" s="340">
        <f t="shared" si="23"/>
        <v>-4.2415326001834419</v>
      </c>
      <c r="J295" s="311">
        <v>-206122.41685213419</v>
      </c>
      <c r="K295" s="303">
        <v>-119891.45469181852</v>
      </c>
      <c r="L295" s="341">
        <v>-112246.7554178655</v>
      </c>
      <c r="M295" s="312">
        <f t="shared" si="27"/>
        <v>2.5448399713558674</v>
      </c>
      <c r="N295" s="313">
        <v>-369151.36498249811</v>
      </c>
      <c r="O295" s="304">
        <v>-311981.08828586078</v>
      </c>
      <c r="P295" s="342">
        <v>-306884.62210322125</v>
      </c>
      <c r="Q295" s="314">
        <f t="shared" si="24"/>
        <v>1.6965599809053034</v>
      </c>
      <c r="R295" s="337">
        <v>16</v>
      </c>
    </row>
    <row r="296" spans="1:18" ht="16.5">
      <c r="A296">
        <v>925</v>
      </c>
      <c r="B296" s="10" t="s">
        <v>210</v>
      </c>
      <c r="C296" s="87">
        <v>3490</v>
      </c>
      <c r="D296" s="258">
        <v>14569407.249762855</v>
      </c>
      <c r="E296" s="259">
        <v>14224426.879373876</v>
      </c>
      <c r="F296" s="339">
        <v>14211929</v>
      </c>
      <c r="G296" s="257">
        <f t="shared" si="25"/>
        <v>-12497.879373876378</v>
      </c>
      <c r="H296" s="260">
        <f t="shared" si="26"/>
        <v>-8.7862094408871561E-4</v>
      </c>
      <c r="I296" s="340">
        <f t="shared" si="23"/>
        <v>-3.5810542618556958</v>
      </c>
      <c r="J296" s="311">
        <v>964554.08980234561</v>
      </c>
      <c r="K296" s="303">
        <v>1171553.0129345662</v>
      </c>
      <c r="L296" s="341">
        <v>1179051.7818548291</v>
      </c>
      <c r="M296" s="312">
        <f t="shared" si="27"/>
        <v>2.1486443897601175</v>
      </c>
      <c r="N296" s="313">
        <v>756434.14729145542</v>
      </c>
      <c r="O296" s="304">
        <v>894244.34939272143</v>
      </c>
      <c r="P296" s="342">
        <v>899243.5286729018</v>
      </c>
      <c r="Q296" s="314">
        <f t="shared" si="24"/>
        <v>1.4324295931748905</v>
      </c>
      <c r="R296" s="337">
        <v>11</v>
      </c>
    </row>
    <row r="297" spans="1:18" ht="16.5">
      <c r="A297">
        <v>927</v>
      </c>
      <c r="B297" s="10" t="s">
        <v>362</v>
      </c>
      <c r="C297" s="87">
        <v>29239</v>
      </c>
      <c r="D297" s="258">
        <v>98345347.079872102</v>
      </c>
      <c r="E297" s="259">
        <v>96466154.083969265</v>
      </c>
      <c r="F297" s="339">
        <v>96381926</v>
      </c>
      <c r="G297" s="257">
        <f t="shared" si="25"/>
        <v>-84228.083969265223</v>
      </c>
      <c r="H297" s="260">
        <f t="shared" si="26"/>
        <v>-8.7313612498689046E-4</v>
      </c>
      <c r="I297" s="340">
        <f t="shared" si="23"/>
        <v>-2.8806759454586417</v>
      </c>
      <c r="J297" s="311">
        <v>-1183608.67459025</v>
      </c>
      <c r="K297" s="303">
        <v>-56093.811421952822</v>
      </c>
      <c r="L297" s="341">
        <v>-5557.1046756499763</v>
      </c>
      <c r="M297" s="312">
        <f t="shared" si="27"/>
        <v>1.7284006548207136</v>
      </c>
      <c r="N297" s="313">
        <v>103457.98705784844</v>
      </c>
      <c r="O297" s="304">
        <v>855151.07245488896</v>
      </c>
      <c r="P297" s="342">
        <v>888842.21028579981</v>
      </c>
      <c r="Q297" s="314">
        <f t="shared" si="24"/>
        <v>1.1522671032152554</v>
      </c>
      <c r="R297" s="337">
        <v>1</v>
      </c>
    </row>
    <row r="298" spans="1:18" ht="16.5">
      <c r="A298">
        <v>931</v>
      </c>
      <c r="B298" s="10" t="s">
        <v>211</v>
      </c>
      <c r="C298" s="87">
        <v>6070</v>
      </c>
      <c r="D298" s="258">
        <v>30693954.3052462</v>
      </c>
      <c r="E298" s="259">
        <v>28709659.535774622</v>
      </c>
      <c r="F298" s="339">
        <v>28945217</v>
      </c>
      <c r="G298" s="257">
        <f t="shared" si="25"/>
        <v>235557.46422537789</v>
      </c>
      <c r="H298" s="260">
        <f t="shared" si="26"/>
        <v>8.2048156625422076E-3</v>
      </c>
      <c r="I298" s="340">
        <f t="shared" si="23"/>
        <v>38.806831009123208</v>
      </c>
      <c r="J298" s="311">
        <v>2436275.0793183893</v>
      </c>
      <c r="K298" s="303">
        <v>3626863.0738060228</v>
      </c>
      <c r="L298" s="341">
        <v>3485528.4450906515</v>
      </c>
      <c r="M298" s="312">
        <f t="shared" si="27"/>
        <v>-23.284123346848641</v>
      </c>
      <c r="N298" s="313">
        <v>1716352.4846798589</v>
      </c>
      <c r="O298" s="304">
        <v>2509881.1027726335</v>
      </c>
      <c r="P298" s="342">
        <v>2415658.0169623923</v>
      </c>
      <c r="Q298" s="314">
        <f t="shared" si="24"/>
        <v>-15.522748897898071</v>
      </c>
      <c r="R298" s="337">
        <v>13</v>
      </c>
    </row>
    <row r="299" spans="1:18" ht="16.5">
      <c r="A299">
        <v>934</v>
      </c>
      <c r="B299" s="10" t="s">
        <v>363</v>
      </c>
      <c r="C299" s="87">
        <v>2756</v>
      </c>
      <c r="D299" s="258">
        <v>12474426.335443003</v>
      </c>
      <c r="E299" s="259">
        <v>12607966.739484962</v>
      </c>
      <c r="F299" s="339">
        <v>12596948</v>
      </c>
      <c r="G299" s="257">
        <f t="shared" si="25"/>
        <v>-11018.739484962076</v>
      </c>
      <c r="H299" s="260">
        <f t="shared" si="26"/>
        <v>-8.739505514758515E-4</v>
      </c>
      <c r="I299" s="340">
        <f t="shared" si="23"/>
        <v>-3.9980912499862393</v>
      </c>
      <c r="J299" s="311">
        <v>409813.59544919158</v>
      </c>
      <c r="K299" s="303">
        <v>329698.51586891845</v>
      </c>
      <c r="L299" s="341">
        <v>336309.764575137</v>
      </c>
      <c r="M299" s="312">
        <f t="shared" si="27"/>
        <v>2.398856569745484</v>
      </c>
      <c r="N299" s="313">
        <v>91106.442690656535</v>
      </c>
      <c r="O299" s="304">
        <v>37534.486359578485</v>
      </c>
      <c r="P299" s="342">
        <v>41941.985497061847</v>
      </c>
      <c r="Q299" s="314">
        <f t="shared" si="24"/>
        <v>1.599237713165226</v>
      </c>
      <c r="R299" s="337">
        <v>14</v>
      </c>
    </row>
    <row r="300" spans="1:18" ht="16.5">
      <c r="A300">
        <v>935</v>
      </c>
      <c r="B300" s="10" t="s">
        <v>364</v>
      </c>
      <c r="C300" s="87">
        <v>3040</v>
      </c>
      <c r="D300" s="258">
        <v>14360719.643006233</v>
      </c>
      <c r="E300" s="259">
        <v>14131031.468813326</v>
      </c>
      <c r="F300" s="339">
        <v>14077422</v>
      </c>
      <c r="G300" s="257">
        <f t="shared" si="25"/>
        <v>-53609.46881332621</v>
      </c>
      <c r="H300" s="260">
        <f t="shared" si="26"/>
        <v>-3.7937406714888692E-3</v>
      </c>
      <c r="I300" s="340">
        <f t="shared" si="23"/>
        <v>-17.634693688594147</v>
      </c>
      <c r="J300" s="311">
        <v>-1384.6995544617216</v>
      </c>
      <c r="K300" s="303">
        <v>136442.51767940156</v>
      </c>
      <c r="L300" s="341">
        <v>168608.49134791258</v>
      </c>
      <c r="M300" s="312">
        <f t="shared" si="27"/>
        <v>10.580912390957574</v>
      </c>
      <c r="N300" s="313">
        <v>141505.90552974556</v>
      </c>
      <c r="O300" s="304">
        <v>233137.81783763564</v>
      </c>
      <c r="P300" s="342">
        <v>254581.80028331411</v>
      </c>
      <c r="Q300" s="314">
        <f t="shared" si="24"/>
        <v>7.0539415939731809</v>
      </c>
      <c r="R300" s="337">
        <v>8</v>
      </c>
    </row>
    <row r="301" spans="1:18" ht="16.5">
      <c r="A301">
        <v>936</v>
      </c>
      <c r="B301" s="10" t="s">
        <v>365</v>
      </c>
      <c r="C301" s="87">
        <v>6465</v>
      </c>
      <c r="D301" s="258">
        <v>32090484.784231905</v>
      </c>
      <c r="E301" s="259">
        <v>32690735.874869056</v>
      </c>
      <c r="F301" s="339">
        <v>32661725</v>
      </c>
      <c r="G301" s="257">
        <f t="shared" si="25"/>
        <v>-29010.874869056046</v>
      </c>
      <c r="H301" s="260">
        <f t="shared" si="26"/>
        <v>-8.8743413363656046E-4</v>
      </c>
      <c r="I301" s="340">
        <f t="shared" si="23"/>
        <v>-4.48737430302491</v>
      </c>
      <c r="J301" s="311">
        <v>2496536.9565103459</v>
      </c>
      <c r="K301" s="303">
        <v>2136402.3985461933</v>
      </c>
      <c r="L301" s="341">
        <v>2153809.1112912162</v>
      </c>
      <c r="M301" s="312">
        <f t="shared" si="27"/>
        <v>2.6924536341876193</v>
      </c>
      <c r="N301" s="313">
        <v>1345893.1229531642</v>
      </c>
      <c r="O301" s="304">
        <v>1105519.0012991361</v>
      </c>
      <c r="P301" s="342">
        <v>1117123.4764624948</v>
      </c>
      <c r="Q301" s="314">
        <f t="shared" si="24"/>
        <v>1.7949690894599737</v>
      </c>
      <c r="R301" s="337">
        <v>6</v>
      </c>
    </row>
    <row r="302" spans="1:18" ht="16.5">
      <c r="A302">
        <v>946</v>
      </c>
      <c r="B302" s="10" t="s">
        <v>366</v>
      </c>
      <c r="C302" s="87">
        <v>6376</v>
      </c>
      <c r="D302" s="258">
        <v>26474464.144938238</v>
      </c>
      <c r="E302" s="259">
        <v>25015241.754161797</v>
      </c>
      <c r="F302" s="339">
        <v>26574278</v>
      </c>
      <c r="G302" s="257">
        <f t="shared" si="25"/>
        <v>1559036.2458382025</v>
      </c>
      <c r="H302" s="260">
        <f t="shared" si="26"/>
        <v>6.2323453083511574E-2</v>
      </c>
      <c r="I302" s="340">
        <f t="shared" si="23"/>
        <v>244.51634972368296</v>
      </c>
      <c r="J302" s="311">
        <v>-69238.727095952665</v>
      </c>
      <c r="K302" s="303">
        <v>806302.13141631358</v>
      </c>
      <c r="L302" s="341">
        <v>-129119.71376491245</v>
      </c>
      <c r="M302" s="312">
        <f t="shared" si="27"/>
        <v>-146.70982515389366</v>
      </c>
      <c r="N302" s="313">
        <v>248680.01792598719</v>
      </c>
      <c r="O302" s="304">
        <v>832242.74409741897</v>
      </c>
      <c r="P302" s="342">
        <v>208628.18064327849</v>
      </c>
      <c r="Q302" s="314">
        <f t="shared" si="24"/>
        <v>-97.806550102594173</v>
      </c>
      <c r="R302" s="337">
        <v>15</v>
      </c>
    </row>
    <row r="303" spans="1:18" ht="16.5">
      <c r="A303">
        <v>976</v>
      </c>
      <c r="B303" s="10" t="s">
        <v>367</v>
      </c>
      <c r="C303" s="87">
        <v>3830</v>
      </c>
      <c r="D303" s="258">
        <v>23176904.448012967</v>
      </c>
      <c r="E303" s="259">
        <v>22904669.135040179</v>
      </c>
      <c r="F303" s="339">
        <v>23001952</v>
      </c>
      <c r="G303" s="257">
        <f t="shared" si="25"/>
        <v>97282.864959821105</v>
      </c>
      <c r="H303" s="260">
        <f t="shared" si="26"/>
        <v>4.2472940511066003E-3</v>
      </c>
      <c r="I303" s="340">
        <f t="shared" si="23"/>
        <v>25.400225838073396</v>
      </c>
      <c r="J303" s="311">
        <v>609999.86583882815</v>
      </c>
      <c r="K303" s="303">
        <v>773359.29094524588</v>
      </c>
      <c r="L303" s="341">
        <v>714989.39707910444</v>
      </c>
      <c r="M303" s="312">
        <f t="shared" si="27"/>
        <v>-15.240181166094372</v>
      </c>
      <c r="N303" s="313">
        <v>315883.86778970098</v>
      </c>
      <c r="O303" s="304">
        <v>424467.90604431677</v>
      </c>
      <c r="P303" s="342">
        <v>385554.64346689451</v>
      </c>
      <c r="Q303" s="314">
        <f t="shared" si="24"/>
        <v>-10.160120777394845</v>
      </c>
      <c r="R303" s="337">
        <v>19</v>
      </c>
    </row>
    <row r="304" spans="1:18" ht="16.5">
      <c r="A304">
        <v>977</v>
      </c>
      <c r="B304" s="10" t="s">
        <v>212</v>
      </c>
      <c r="C304" s="87">
        <v>15357</v>
      </c>
      <c r="D304" s="258">
        <v>60502307.118650012</v>
      </c>
      <c r="E304" s="259">
        <v>60520410.63174662</v>
      </c>
      <c r="F304" s="339">
        <v>60367970</v>
      </c>
      <c r="G304" s="257">
        <f t="shared" si="25"/>
        <v>-152440.63174661994</v>
      </c>
      <c r="H304" s="260">
        <f t="shared" si="26"/>
        <v>-2.5188300964147062E-3</v>
      </c>
      <c r="I304" s="340">
        <f t="shared" si="23"/>
        <v>-9.9264590575385778</v>
      </c>
      <c r="J304" s="311">
        <v>-60573.918385576966</v>
      </c>
      <c r="K304" s="303">
        <v>-71439.520232758659</v>
      </c>
      <c r="L304" s="341">
        <v>20025.058790852534</v>
      </c>
      <c r="M304" s="312">
        <f t="shared" si="27"/>
        <v>5.9558884563138106</v>
      </c>
      <c r="N304" s="313">
        <v>-408394.49690884101</v>
      </c>
      <c r="O304" s="304">
        <v>-415576.49428210995</v>
      </c>
      <c r="P304" s="342">
        <v>-354600.10826635326</v>
      </c>
      <c r="Q304" s="314">
        <f t="shared" si="24"/>
        <v>3.9705923042102427</v>
      </c>
      <c r="R304" s="337">
        <v>17</v>
      </c>
    </row>
    <row r="305" spans="1:18" ht="16.5">
      <c r="A305">
        <v>980</v>
      </c>
      <c r="B305" s="10" t="s">
        <v>213</v>
      </c>
      <c r="C305" s="87">
        <v>33533</v>
      </c>
      <c r="D305" s="258">
        <v>106039937.80224605</v>
      </c>
      <c r="E305" s="259">
        <v>106753281.38032535</v>
      </c>
      <c r="F305" s="339">
        <v>106659898</v>
      </c>
      <c r="G305" s="257">
        <f t="shared" si="25"/>
        <v>-93383.380325347185</v>
      </c>
      <c r="H305" s="260">
        <f t="shared" si="26"/>
        <v>-8.7475887502374953E-4</v>
      </c>
      <c r="I305" s="340">
        <f t="shared" si="23"/>
        <v>-2.7848203359480865</v>
      </c>
      <c r="J305" s="311">
        <v>-62703.91624709098</v>
      </c>
      <c r="K305" s="303">
        <v>-490734.72712584567</v>
      </c>
      <c r="L305" s="341">
        <v>-434704.46374581836</v>
      </c>
      <c r="M305" s="312">
        <f t="shared" si="27"/>
        <v>1.6708992151023565</v>
      </c>
      <c r="N305" s="313">
        <v>-948007.07198615419</v>
      </c>
      <c r="O305" s="304">
        <v>-1232925.1437566024</v>
      </c>
      <c r="P305" s="342">
        <v>-1195571.6348365312</v>
      </c>
      <c r="Q305" s="314">
        <f t="shared" si="24"/>
        <v>1.1139328100698171</v>
      </c>
      <c r="R305" s="337">
        <v>6</v>
      </c>
    </row>
    <row r="306" spans="1:18" ht="16.5">
      <c r="A306">
        <v>981</v>
      </c>
      <c r="B306" s="10" t="s">
        <v>214</v>
      </c>
      <c r="C306" s="87">
        <v>2282</v>
      </c>
      <c r="D306" s="258">
        <v>8712838.6713965088</v>
      </c>
      <c r="E306" s="259">
        <v>8740460.9345091879</v>
      </c>
      <c r="F306" s="339">
        <v>8487364</v>
      </c>
      <c r="G306" s="257">
        <f t="shared" si="25"/>
        <v>-253096.93450918794</v>
      </c>
      <c r="H306" s="260">
        <f t="shared" si="26"/>
        <v>-2.8956932180762656E-2</v>
      </c>
      <c r="I306" s="340">
        <f t="shared" si="23"/>
        <v>-110.91013782173003</v>
      </c>
      <c r="J306" s="311">
        <v>320344.08370615816</v>
      </c>
      <c r="K306" s="303">
        <v>303780.61352688877</v>
      </c>
      <c r="L306" s="341">
        <v>455638.53422491642</v>
      </c>
      <c r="M306" s="312">
        <f t="shared" si="27"/>
        <v>66.545977518855238</v>
      </c>
      <c r="N306" s="313">
        <v>141844.8768570988</v>
      </c>
      <c r="O306" s="304">
        <v>130627.85247476186</v>
      </c>
      <c r="P306" s="342">
        <v>231866.46627345079</v>
      </c>
      <c r="Q306" s="314">
        <f t="shared" si="24"/>
        <v>44.363985012571831</v>
      </c>
      <c r="R306" s="337">
        <v>5</v>
      </c>
    </row>
    <row r="307" spans="1:18" ht="16.5">
      <c r="A307">
        <v>989</v>
      </c>
      <c r="B307" s="10" t="s">
        <v>368</v>
      </c>
      <c r="C307" s="87">
        <v>5484</v>
      </c>
      <c r="D307" s="258">
        <v>28475613.905615512</v>
      </c>
      <c r="E307" s="259">
        <v>28628669.898399472</v>
      </c>
      <c r="F307" s="339">
        <v>28603695</v>
      </c>
      <c r="G307" s="257">
        <f t="shared" si="25"/>
        <v>-24974.898399472237</v>
      </c>
      <c r="H307" s="260">
        <f t="shared" si="26"/>
        <v>-8.7237369001444583E-4</v>
      </c>
      <c r="I307" s="340">
        <f t="shared" si="23"/>
        <v>-4.5541390225149954</v>
      </c>
      <c r="J307" s="311">
        <v>-779524.71954086318</v>
      </c>
      <c r="K307" s="303">
        <v>-871344.70607507485</v>
      </c>
      <c r="L307" s="341">
        <v>-856359.96821526811</v>
      </c>
      <c r="M307" s="312">
        <f t="shared" si="27"/>
        <v>2.7324467286299678</v>
      </c>
      <c r="N307" s="313">
        <v>-462239.63386356074</v>
      </c>
      <c r="O307" s="304">
        <v>-523693.42542970815</v>
      </c>
      <c r="P307" s="342">
        <v>-513703.6001898286</v>
      </c>
      <c r="Q307" s="314">
        <f t="shared" si="24"/>
        <v>1.821631152421507</v>
      </c>
      <c r="R307" s="337">
        <v>14</v>
      </c>
    </row>
    <row r="308" spans="1:18" ht="16.5">
      <c r="A308">
        <v>992</v>
      </c>
      <c r="B308" s="10" t="s">
        <v>215</v>
      </c>
      <c r="C308" s="87">
        <v>18318</v>
      </c>
      <c r="D308" s="258">
        <v>74199831.782257453</v>
      </c>
      <c r="E308" s="259">
        <v>75991035.807705</v>
      </c>
      <c r="F308" s="339">
        <v>75924506</v>
      </c>
      <c r="G308" s="257">
        <f t="shared" si="25"/>
        <v>-66529.807705000043</v>
      </c>
      <c r="H308" s="260">
        <f t="shared" si="26"/>
        <v>-8.7549547124681187E-4</v>
      </c>
      <c r="I308" s="340">
        <f t="shared" si="23"/>
        <v>-3.6319362214761459</v>
      </c>
      <c r="J308" s="311">
        <v>4499011.813399097</v>
      </c>
      <c r="K308" s="303">
        <v>3424369.3243256295</v>
      </c>
      <c r="L308" s="341">
        <v>3464287.3897799039</v>
      </c>
      <c r="M308" s="312">
        <f t="shared" si="27"/>
        <v>2.1791716046661436</v>
      </c>
      <c r="N308" s="313">
        <v>4116799.4274443183</v>
      </c>
      <c r="O308" s="304">
        <v>3398958.842093437</v>
      </c>
      <c r="P308" s="342">
        <v>3425570.8857296463</v>
      </c>
      <c r="Q308" s="314">
        <f t="shared" si="24"/>
        <v>1.4527810697788694</v>
      </c>
      <c r="R308" s="337">
        <v>13</v>
      </c>
    </row>
  </sheetData>
  <autoFilter ref="A15:R15" xr:uid="{3DFE861B-A0F1-4C13-BCFF-3DC380C914A9}"/>
  <conditionalFormatting sqref="Q13:Q14 P309:P1048576 P1:P12">
    <cfRule type="cellIs" dxfId="2" priority="4" operator="lessThan">
      <formula>0</formula>
    </cfRule>
  </conditionalFormatting>
  <conditionalFormatting sqref="Q15:Q30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7D32-7D00-427B-8484-FCF4A26049D6}">
  <dimension ref="A1:AF319"/>
  <sheetViews>
    <sheetView workbookViewId="0">
      <pane xSplit="2" ySplit="10" topLeftCell="G11" activePane="bottomRight" state="frozen"/>
      <selection pane="topRight" activeCell="C1" sqref="C1"/>
      <selection pane="bottomLeft" activeCell="A11" sqref="A11"/>
      <selection pane="bottomRight" activeCell="Z9" sqref="Z9"/>
    </sheetView>
  </sheetViews>
  <sheetFormatPr defaultColWidth="8.7109375" defaultRowHeight="15"/>
  <cols>
    <col min="1" max="1" width="6.28515625" style="351" customWidth="1"/>
    <col min="2" max="2" width="13.7109375" style="351" customWidth="1"/>
    <col min="3" max="3" width="9.42578125" style="351" bestFit="1" customWidth="1"/>
    <col min="4" max="5" width="13.28515625" style="351" bestFit="1" customWidth="1"/>
    <col min="6" max="6" width="12" style="344" bestFit="1" customWidth="1"/>
    <col min="7" max="8" width="13.42578125" style="351" bestFit="1" customWidth="1"/>
    <col min="9" max="9" width="10" style="344" customWidth="1"/>
    <col min="10" max="10" width="13.140625" style="351" customWidth="1"/>
    <col min="11" max="11" width="13.28515625" style="351" bestFit="1" customWidth="1"/>
    <col min="12" max="12" width="12" style="344" bestFit="1" customWidth="1"/>
    <col min="13" max="14" width="13.42578125" style="351" bestFit="1" customWidth="1"/>
    <col min="15" max="15" width="12" style="344" bestFit="1" customWidth="1"/>
    <col min="16" max="16" width="11.7109375" style="351" customWidth="1"/>
    <col min="17" max="17" width="12.28515625" style="351" customWidth="1"/>
    <col min="18" max="18" width="12" style="344" bestFit="1" customWidth="1"/>
    <col min="19" max="19" width="12.7109375" style="351" customWidth="1"/>
    <col min="20" max="20" width="12.140625" style="351" customWidth="1"/>
    <col min="21" max="21" width="10.85546875" style="351" bestFit="1" customWidth="1"/>
    <col min="22" max="22" width="10.7109375" style="351" bestFit="1" customWidth="1"/>
    <col min="23" max="23" width="11.28515625" style="351" customWidth="1"/>
    <col min="24" max="24" width="12.28515625" style="351" customWidth="1"/>
    <col min="25" max="26" width="13.28515625" style="351" bestFit="1" customWidth="1"/>
    <col min="27" max="27" width="13.28515625" style="351" customWidth="1"/>
    <col min="28" max="28" width="11.7109375" style="344" bestFit="1" customWidth="1"/>
    <col min="29" max="29" width="11.7109375" style="344" customWidth="1"/>
    <col min="30" max="30" width="12.28515625" style="351" customWidth="1"/>
    <col min="31" max="31" width="11.85546875" style="351" customWidth="1"/>
    <col min="32" max="32" width="8.85546875" style="320" customWidth="1"/>
    <col min="33" max="16384" width="8.7109375" style="368"/>
  </cols>
  <sheetData>
    <row r="1" spans="1:32" s="345" customFormat="1" ht="23.25">
      <c r="A1" s="513" t="s">
        <v>532</v>
      </c>
      <c r="B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19"/>
    </row>
    <row r="2" spans="1:32" s="345" customFormat="1" ht="12" customHeight="1">
      <c r="A2" s="514"/>
      <c r="B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19"/>
    </row>
    <row r="3" spans="1:32" s="345" customFormat="1" ht="13.9" customHeight="1">
      <c r="A3" s="501" t="s">
        <v>533</v>
      </c>
      <c r="B3" s="344"/>
      <c r="D3" s="344"/>
      <c r="E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19"/>
    </row>
    <row r="4" spans="1:32" s="345" customFormat="1" ht="13.9" customHeight="1">
      <c r="A4" s="501" t="s">
        <v>534</v>
      </c>
      <c r="B4" s="329" t="s">
        <v>535</v>
      </c>
      <c r="D4" s="344"/>
      <c r="E4" s="344"/>
      <c r="F4" s="346"/>
      <c r="G4" s="329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20"/>
    </row>
    <row r="5" spans="1:32" s="345" customFormat="1" ht="13.9" customHeight="1">
      <c r="A5" s="501" t="s">
        <v>568</v>
      </c>
      <c r="B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20"/>
    </row>
    <row r="6" spans="1:32" s="345" customFormat="1" ht="13.9" customHeight="1">
      <c r="A6" s="501" t="s">
        <v>536</v>
      </c>
      <c r="B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21"/>
    </row>
    <row r="7" spans="1:32" s="345" customFormat="1" ht="18.75">
      <c r="A7" s="515"/>
      <c r="B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21"/>
    </row>
    <row r="8" spans="1:32" s="345" customFormat="1" ht="18.75">
      <c r="A8" s="516"/>
      <c r="B8" s="344"/>
      <c r="C8" s="344"/>
      <c r="D8" s="347" t="s">
        <v>389</v>
      </c>
      <c r="E8" s="348" t="s">
        <v>504</v>
      </c>
      <c r="F8" s="344"/>
      <c r="G8" s="347" t="s">
        <v>389</v>
      </c>
      <c r="H8" s="348" t="s">
        <v>504</v>
      </c>
      <c r="I8" s="344"/>
      <c r="J8" s="347" t="s">
        <v>389</v>
      </c>
      <c r="K8" s="348" t="s">
        <v>504</v>
      </c>
      <c r="L8" s="344"/>
      <c r="M8" s="347" t="s">
        <v>389</v>
      </c>
      <c r="N8" s="348" t="s">
        <v>504</v>
      </c>
      <c r="O8" s="344"/>
      <c r="P8" s="347" t="s">
        <v>389</v>
      </c>
      <c r="Q8" s="348" t="s">
        <v>504</v>
      </c>
      <c r="R8" s="344"/>
      <c r="S8" s="347" t="s">
        <v>389</v>
      </c>
      <c r="T8" s="348" t="s">
        <v>504</v>
      </c>
      <c r="U8" s="347" t="s">
        <v>389</v>
      </c>
      <c r="V8" s="348" t="s">
        <v>504</v>
      </c>
      <c r="W8" s="347" t="s">
        <v>389</v>
      </c>
      <c r="X8" s="348" t="s">
        <v>504</v>
      </c>
      <c r="Y8" s="349" t="s">
        <v>389</v>
      </c>
      <c r="Z8" s="350" t="s">
        <v>504</v>
      </c>
      <c r="AA8" s="351"/>
      <c r="AB8" s="349" t="s">
        <v>389</v>
      </c>
      <c r="AC8" s="350" t="s">
        <v>504</v>
      </c>
      <c r="AD8" s="351"/>
      <c r="AE8" s="351"/>
      <c r="AF8" s="320"/>
    </row>
    <row r="9" spans="1:32" s="359" customFormat="1" ht="114.75">
      <c r="A9" s="517" t="s">
        <v>506</v>
      </c>
      <c r="B9" s="352" t="s">
        <v>19</v>
      </c>
      <c r="C9" s="352" t="s">
        <v>537</v>
      </c>
      <c r="D9" s="353" t="s">
        <v>530</v>
      </c>
      <c r="E9" s="354" t="s">
        <v>531</v>
      </c>
      <c r="F9" s="355" t="s">
        <v>569</v>
      </c>
      <c r="G9" s="353" t="s">
        <v>538</v>
      </c>
      <c r="H9" s="354" t="s">
        <v>538</v>
      </c>
      <c r="I9" s="355" t="s">
        <v>539</v>
      </c>
      <c r="J9" s="353" t="s">
        <v>540</v>
      </c>
      <c r="K9" s="354" t="s">
        <v>540</v>
      </c>
      <c r="L9" s="355" t="s">
        <v>541</v>
      </c>
      <c r="M9" s="353" t="s">
        <v>542</v>
      </c>
      <c r="N9" s="354" t="s">
        <v>542</v>
      </c>
      <c r="O9" s="355" t="s">
        <v>570</v>
      </c>
      <c r="P9" s="353" t="s">
        <v>543</v>
      </c>
      <c r="Q9" s="354" t="s">
        <v>543</v>
      </c>
      <c r="R9" s="355" t="s">
        <v>544</v>
      </c>
      <c r="S9" s="353" t="s">
        <v>545</v>
      </c>
      <c r="T9" s="354" t="s">
        <v>545</v>
      </c>
      <c r="U9" s="353" t="s">
        <v>540</v>
      </c>
      <c r="V9" s="354" t="s">
        <v>540</v>
      </c>
      <c r="W9" s="353" t="s">
        <v>546</v>
      </c>
      <c r="X9" s="354" t="s">
        <v>546</v>
      </c>
      <c r="Y9" s="356" t="s">
        <v>547</v>
      </c>
      <c r="Z9" s="357" t="s">
        <v>547</v>
      </c>
      <c r="AA9" s="355" t="s">
        <v>548</v>
      </c>
      <c r="AB9" s="356" t="s">
        <v>549</v>
      </c>
      <c r="AC9" s="357" t="s">
        <v>549</v>
      </c>
      <c r="AD9" s="355" t="s">
        <v>550</v>
      </c>
      <c r="AE9" s="355" t="s">
        <v>551</v>
      </c>
      <c r="AF9" s="358" t="s">
        <v>517</v>
      </c>
    </row>
    <row r="10" spans="1:32" s="364" customFormat="1" ht="28.15" customHeight="1">
      <c r="A10" s="360">
        <v>0</v>
      </c>
      <c r="B10" s="360" t="s">
        <v>386</v>
      </c>
      <c r="C10" s="361">
        <v>5517897</v>
      </c>
      <c r="D10" s="361">
        <v>19876142775.280003</v>
      </c>
      <c r="E10" s="361">
        <v>19911190244.660015</v>
      </c>
      <c r="F10" s="361">
        <f t="shared" ref="F10:F73" si="0">E10-D10</f>
        <v>35047469.380012512</v>
      </c>
      <c r="G10" s="361">
        <v>20748304000</v>
      </c>
      <c r="H10" s="361">
        <v>20748304000</v>
      </c>
      <c r="I10" s="361">
        <f t="shared" ref="I10:I73" si="1">H10-G10</f>
        <v>0</v>
      </c>
      <c r="J10" s="361">
        <v>20312223387.640007</v>
      </c>
      <c r="K10" s="361">
        <v>20329747122.330002</v>
      </c>
      <c r="L10" s="361">
        <f t="shared" ref="L10:L73" si="2">K10-J10</f>
        <v>17523734.689994812</v>
      </c>
      <c r="M10" s="361">
        <v>20748303999.999989</v>
      </c>
      <c r="N10" s="361">
        <v>20748304000</v>
      </c>
      <c r="O10" s="361">
        <f t="shared" ref="O10:O73" si="3">N10-M10</f>
        <v>0</v>
      </c>
      <c r="P10" s="361">
        <v>455801584.37000012</v>
      </c>
      <c r="Q10" s="361">
        <v>457092369.63999987</v>
      </c>
      <c r="R10" s="361">
        <f t="shared" ref="R10:R73" si="4">Q10-P10</f>
        <v>1290785.2699997425</v>
      </c>
      <c r="S10" s="361">
        <v>485277000</v>
      </c>
      <c r="T10" s="361">
        <v>485277000</v>
      </c>
      <c r="U10" s="361">
        <v>470539292.18499994</v>
      </c>
      <c r="V10" s="361">
        <v>471184684.81999999</v>
      </c>
      <c r="W10" s="361">
        <v>485276999.99999994</v>
      </c>
      <c r="X10" s="361">
        <v>485276999.99999988</v>
      </c>
      <c r="Y10" s="361">
        <v>21233580999.999992</v>
      </c>
      <c r="Z10" s="361">
        <v>21233581000.000008</v>
      </c>
      <c r="AA10" s="361">
        <f t="shared" ref="AA10:AA73" si="5">Z10-Y10</f>
        <v>0</v>
      </c>
      <c r="AB10" s="361">
        <f t="shared" ref="AB10:AB73" si="6">Y10/C10</f>
        <v>3848.1292782377041</v>
      </c>
      <c r="AC10" s="361">
        <f t="shared" ref="AC10:AC73" si="7">Z10/C10</f>
        <v>3848.1292782377068</v>
      </c>
      <c r="AD10" s="361">
        <f t="shared" ref="AD10:AD73" si="8">AC10-AB10</f>
        <v>0</v>
      </c>
      <c r="AE10" s="362">
        <f t="shared" ref="AE10:AE73" si="9">AD10/AB10</f>
        <v>0</v>
      </c>
      <c r="AF10" s="363">
        <v>0</v>
      </c>
    </row>
    <row r="11" spans="1:32" ht="16.5">
      <c r="A11" s="351">
        <v>5</v>
      </c>
      <c r="B11" s="10" t="s">
        <v>35</v>
      </c>
      <c r="C11" s="365">
        <v>9311</v>
      </c>
      <c r="D11" s="365">
        <v>38837000</v>
      </c>
      <c r="E11" s="365">
        <v>40283427.550000004</v>
      </c>
      <c r="F11" s="366">
        <f t="shared" si="0"/>
        <v>1446427.5500000045</v>
      </c>
      <c r="G11" s="365">
        <v>37152000</v>
      </c>
      <c r="H11" s="365">
        <v>37152000</v>
      </c>
      <c r="I11" s="366">
        <f t="shared" si="1"/>
        <v>0</v>
      </c>
      <c r="J11" s="365">
        <v>37994500</v>
      </c>
      <c r="K11" s="365">
        <v>38717713.775000006</v>
      </c>
      <c r="L11" s="366">
        <f t="shared" si="2"/>
        <v>723213.77500000596</v>
      </c>
      <c r="M11" s="365">
        <v>38810199.222587019</v>
      </c>
      <c r="N11" s="365">
        <v>39514849.385722123</v>
      </c>
      <c r="O11" s="366">
        <f t="shared" si="3"/>
        <v>704650.16313510388</v>
      </c>
      <c r="P11" s="365">
        <v>953763.14</v>
      </c>
      <c r="Q11" s="365">
        <v>955756.07000000007</v>
      </c>
      <c r="R11" s="366">
        <f t="shared" si="4"/>
        <v>1992.9300000000512</v>
      </c>
      <c r="S11" s="365">
        <v>989000</v>
      </c>
      <c r="T11" s="365">
        <v>989000</v>
      </c>
      <c r="U11" s="365">
        <v>971381.57000000007</v>
      </c>
      <c r="V11" s="365">
        <v>972378.03500000003</v>
      </c>
      <c r="W11" s="365">
        <v>1001806.1020067926</v>
      </c>
      <c r="X11" s="365">
        <v>1001460.1723970673</v>
      </c>
      <c r="Y11" s="365">
        <v>39812005.324593812</v>
      </c>
      <c r="Z11" s="365">
        <v>40516309.558119193</v>
      </c>
      <c r="AA11" s="366">
        <f t="shared" si="5"/>
        <v>704304.23352538049</v>
      </c>
      <c r="AB11" s="366">
        <f t="shared" si="6"/>
        <v>4275.8033857366354</v>
      </c>
      <c r="AC11" s="366">
        <f t="shared" si="7"/>
        <v>4351.4455545182245</v>
      </c>
      <c r="AD11" s="365">
        <f t="shared" si="8"/>
        <v>75.642168781589135</v>
      </c>
      <c r="AE11" s="367">
        <f t="shared" si="9"/>
        <v>1.7690750008271836E-2</v>
      </c>
      <c r="AF11" s="324">
        <v>14</v>
      </c>
    </row>
    <row r="12" spans="1:32" ht="16.5">
      <c r="A12" s="351">
        <v>9</v>
      </c>
      <c r="B12" s="10" t="s">
        <v>36</v>
      </c>
      <c r="C12" s="365">
        <v>2491</v>
      </c>
      <c r="D12" s="365">
        <v>10228423.310000002</v>
      </c>
      <c r="E12" s="365">
        <v>10412007.789999999</v>
      </c>
      <c r="F12" s="366">
        <f t="shared" si="0"/>
        <v>183584.47999999672</v>
      </c>
      <c r="G12" s="365">
        <v>10825000</v>
      </c>
      <c r="H12" s="365">
        <v>10825000</v>
      </c>
      <c r="I12" s="366">
        <f t="shared" si="1"/>
        <v>0</v>
      </c>
      <c r="J12" s="365">
        <v>10526711.655000001</v>
      </c>
      <c r="K12" s="365">
        <v>10618503.895</v>
      </c>
      <c r="L12" s="366">
        <f t="shared" si="2"/>
        <v>91792.239999998361</v>
      </c>
      <c r="M12" s="365">
        <v>10752708.325922931</v>
      </c>
      <c r="N12" s="365">
        <v>10837121.8546369</v>
      </c>
      <c r="O12" s="366">
        <f t="shared" si="3"/>
        <v>84413.528713969514</v>
      </c>
      <c r="P12" s="365">
        <v>333521.96999999997</v>
      </c>
      <c r="Q12" s="365">
        <v>333521.96999999997</v>
      </c>
      <c r="R12" s="366">
        <f t="shared" si="4"/>
        <v>0</v>
      </c>
      <c r="S12" s="365">
        <v>345000</v>
      </c>
      <c r="T12" s="365">
        <v>345000</v>
      </c>
      <c r="U12" s="365">
        <v>339260.98499999999</v>
      </c>
      <c r="V12" s="365">
        <v>339260.98499999999</v>
      </c>
      <c r="W12" s="365">
        <v>349886.93984160613</v>
      </c>
      <c r="X12" s="365">
        <v>349407.69155249256</v>
      </c>
      <c r="Y12" s="365">
        <v>11102595.265764536</v>
      </c>
      <c r="Z12" s="365">
        <v>11186529.546189392</v>
      </c>
      <c r="AA12" s="366">
        <f t="shared" si="5"/>
        <v>83934.280424855649</v>
      </c>
      <c r="AB12" s="366">
        <f t="shared" si="6"/>
        <v>4457.0836072920656</v>
      </c>
      <c r="AC12" s="366">
        <f t="shared" si="7"/>
        <v>4490.7786215132046</v>
      </c>
      <c r="AD12" s="365">
        <f t="shared" si="8"/>
        <v>33.69501422113899</v>
      </c>
      <c r="AE12" s="367">
        <f t="shared" si="9"/>
        <v>7.5598793269239673E-3</v>
      </c>
      <c r="AF12" s="324">
        <v>17</v>
      </c>
    </row>
    <row r="13" spans="1:32" ht="16.5">
      <c r="A13" s="351">
        <v>10</v>
      </c>
      <c r="B13" s="10" t="s">
        <v>257</v>
      </c>
      <c r="C13" s="365">
        <v>11197</v>
      </c>
      <c r="D13" s="365">
        <v>49727888.63000001</v>
      </c>
      <c r="E13" s="365">
        <v>49727888.63000001</v>
      </c>
      <c r="F13" s="366">
        <f t="shared" si="0"/>
        <v>0</v>
      </c>
      <c r="G13" s="365">
        <v>49136000</v>
      </c>
      <c r="H13" s="365">
        <v>49136000</v>
      </c>
      <c r="I13" s="366">
        <f t="shared" si="1"/>
        <v>0</v>
      </c>
      <c r="J13" s="365">
        <v>49431944.315000005</v>
      </c>
      <c r="K13" s="365">
        <v>49431944.315000005</v>
      </c>
      <c r="L13" s="366">
        <f t="shared" si="2"/>
        <v>0</v>
      </c>
      <c r="M13" s="365">
        <v>50493192.615377955</v>
      </c>
      <c r="N13" s="365">
        <v>50449668.743402645</v>
      </c>
      <c r="O13" s="366">
        <f t="shared" si="3"/>
        <v>-43523.871975310147</v>
      </c>
      <c r="P13" s="365">
        <v>1205716.78</v>
      </c>
      <c r="Q13" s="365">
        <v>1205716.78</v>
      </c>
      <c r="R13" s="366">
        <f t="shared" si="4"/>
        <v>0</v>
      </c>
      <c r="S13" s="365">
        <v>1184000</v>
      </c>
      <c r="T13" s="365">
        <v>1184000</v>
      </c>
      <c r="U13" s="365">
        <v>1194858.3900000001</v>
      </c>
      <c r="V13" s="365">
        <v>1194858.3900000001</v>
      </c>
      <c r="W13" s="365">
        <v>1232282.414145465</v>
      </c>
      <c r="X13" s="365">
        <v>1230594.5282273702</v>
      </c>
      <c r="Y13" s="365">
        <v>51725475.029523417</v>
      </c>
      <c r="Z13" s="365">
        <v>51680263.271630019</v>
      </c>
      <c r="AA13" s="366">
        <f t="shared" si="5"/>
        <v>-45211.757893398404</v>
      </c>
      <c r="AB13" s="366">
        <f t="shared" si="6"/>
        <v>4619.5833731824077</v>
      </c>
      <c r="AC13" s="366">
        <f t="shared" si="7"/>
        <v>4615.5455275189797</v>
      </c>
      <c r="AD13" s="365">
        <f t="shared" si="8"/>
        <v>-4.0378456634280155</v>
      </c>
      <c r="AE13" s="367">
        <f t="shared" si="9"/>
        <v>-8.7407139069477691E-4</v>
      </c>
      <c r="AF13" s="324">
        <v>14</v>
      </c>
    </row>
    <row r="14" spans="1:32" ht="16.5">
      <c r="A14" s="351">
        <v>16</v>
      </c>
      <c r="B14" s="10" t="s">
        <v>37</v>
      </c>
      <c r="C14" s="365">
        <v>8033</v>
      </c>
      <c r="D14" s="365">
        <v>28546271.930000007</v>
      </c>
      <c r="E14" s="365">
        <v>28546271.930000007</v>
      </c>
      <c r="F14" s="366">
        <f t="shared" si="0"/>
        <v>0</v>
      </c>
      <c r="G14" s="365">
        <v>29500000</v>
      </c>
      <c r="H14" s="365">
        <v>29500000</v>
      </c>
      <c r="I14" s="366">
        <f t="shared" si="1"/>
        <v>0</v>
      </c>
      <c r="J14" s="365">
        <v>29023135.965000004</v>
      </c>
      <c r="K14" s="365">
        <v>29023135.965000004</v>
      </c>
      <c r="L14" s="366">
        <f t="shared" si="2"/>
        <v>0</v>
      </c>
      <c r="M14" s="365">
        <v>29646230.082403515</v>
      </c>
      <c r="N14" s="365">
        <v>29620675.771895055</v>
      </c>
      <c r="O14" s="366">
        <f t="shared" si="3"/>
        <v>-25554.310508459806</v>
      </c>
      <c r="P14" s="365">
        <v>846012.58000000007</v>
      </c>
      <c r="Q14" s="365">
        <v>846012.58000000007</v>
      </c>
      <c r="R14" s="366">
        <f t="shared" si="4"/>
        <v>0</v>
      </c>
      <c r="S14" s="365">
        <v>865000</v>
      </c>
      <c r="T14" s="365">
        <v>865000</v>
      </c>
      <c r="U14" s="365">
        <v>855506.29</v>
      </c>
      <c r="V14" s="365">
        <v>855506.29</v>
      </c>
      <c r="W14" s="365">
        <v>882301.50550127553</v>
      </c>
      <c r="X14" s="365">
        <v>881092.9965835514</v>
      </c>
      <c r="Y14" s="365">
        <v>30528531.587904789</v>
      </c>
      <c r="Z14" s="365">
        <v>30501768.768478606</v>
      </c>
      <c r="AA14" s="366">
        <f t="shared" si="5"/>
        <v>-26762.819426182657</v>
      </c>
      <c r="AB14" s="366">
        <f t="shared" si="6"/>
        <v>3800.3898403964631</v>
      </c>
      <c r="AC14" s="366">
        <f t="shared" si="7"/>
        <v>3797.0582308575385</v>
      </c>
      <c r="AD14" s="365">
        <f t="shared" si="8"/>
        <v>-3.3316095389245675</v>
      </c>
      <c r="AE14" s="367">
        <f t="shared" si="9"/>
        <v>-8.766494172547857E-4</v>
      </c>
      <c r="AF14" s="324">
        <v>7</v>
      </c>
    </row>
    <row r="15" spans="1:32" ht="16.5">
      <c r="A15" s="351">
        <v>18</v>
      </c>
      <c r="B15" s="10" t="s">
        <v>38</v>
      </c>
      <c r="C15" s="365">
        <v>4847</v>
      </c>
      <c r="D15" s="365">
        <v>15180794.720000001</v>
      </c>
      <c r="E15" s="365">
        <v>15180794.720000001</v>
      </c>
      <c r="F15" s="366">
        <f t="shared" si="0"/>
        <v>0</v>
      </c>
      <c r="G15" s="365">
        <v>16604000</v>
      </c>
      <c r="H15" s="365">
        <v>16604000</v>
      </c>
      <c r="I15" s="366">
        <f t="shared" si="1"/>
        <v>0</v>
      </c>
      <c r="J15" s="365">
        <v>15892397.359999999</v>
      </c>
      <c r="K15" s="365">
        <v>15892397.359999999</v>
      </c>
      <c r="L15" s="366">
        <f t="shared" si="2"/>
        <v>0</v>
      </c>
      <c r="M15" s="365">
        <v>16233589.273871638</v>
      </c>
      <c r="N15" s="365">
        <v>16219596.32502727</v>
      </c>
      <c r="O15" s="366">
        <f t="shared" si="3"/>
        <v>-13992.948844367638</v>
      </c>
      <c r="P15" s="365">
        <v>461466.39999999997</v>
      </c>
      <c r="Q15" s="365">
        <v>461466.39999999997</v>
      </c>
      <c r="R15" s="366">
        <f t="shared" si="4"/>
        <v>0</v>
      </c>
      <c r="S15" s="365">
        <v>427000</v>
      </c>
      <c r="T15" s="365">
        <v>427000</v>
      </c>
      <c r="U15" s="365">
        <v>444233.19999999995</v>
      </c>
      <c r="V15" s="365">
        <v>444233.19999999995</v>
      </c>
      <c r="W15" s="365">
        <v>458146.97768458159</v>
      </c>
      <c r="X15" s="365">
        <v>457519.44310064631</v>
      </c>
      <c r="Y15" s="365">
        <v>16691736.25155622</v>
      </c>
      <c r="Z15" s="365">
        <v>16677115.768127916</v>
      </c>
      <c r="AA15" s="366">
        <f t="shared" si="5"/>
        <v>-14620.483428303152</v>
      </c>
      <c r="AB15" s="366">
        <f t="shared" si="6"/>
        <v>3443.725242739059</v>
      </c>
      <c r="AC15" s="366">
        <f t="shared" si="7"/>
        <v>3440.7088442599375</v>
      </c>
      <c r="AD15" s="365">
        <f t="shared" si="8"/>
        <v>-3.0163984791215626</v>
      </c>
      <c r="AE15" s="367">
        <f t="shared" si="9"/>
        <v>-8.7591148146371552E-4</v>
      </c>
      <c r="AF15" s="324">
        <v>1</v>
      </c>
    </row>
    <row r="16" spans="1:32" ht="16.5">
      <c r="A16" s="351">
        <v>19</v>
      </c>
      <c r="B16" s="10" t="s">
        <v>39</v>
      </c>
      <c r="C16" s="365">
        <v>3955</v>
      </c>
      <c r="D16" s="365">
        <v>12382102.340000002</v>
      </c>
      <c r="E16" s="365">
        <v>12544570.08</v>
      </c>
      <c r="F16" s="366">
        <f t="shared" si="0"/>
        <v>162467.73999999836</v>
      </c>
      <c r="G16" s="365">
        <v>12708000</v>
      </c>
      <c r="H16" s="365">
        <v>12708000</v>
      </c>
      <c r="I16" s="366">
        <f t="shared" si="1"/>
        <v>0</v>
      </c>
      <c r="J16" s="365">
        <v>12545051.170000002</v>
      </c>
      <c r="K16" s="365">
        <v>12626285.039999999</v>
      </c>
      <c r="L16" s="366">
        <f t="shared" si="2"/>
        <v>81233.869999997318</v>
      </c>
      <c r="M16" s="365">
        <v>12814379.322408464</v>
      </c>
      <c r="N16" s="365">
        <v>12886239.992273312</v>
      </c>
      <c r="O16" s="366">
        <f t="shared" si="3"/>
        <v>71860.669864848256</v>
      </c>
      <c r="P16" s="365">
        <v>311473.74999999994</v>
      </c>
      <c r="Q16" s="365">
        <v>318414.58</v>
      </c>
      <c r="R16" s="366">
        <f t="shared" si="4"/>
        <v>6940.8300000000745</v>
      </c>
      <c r="S16" s="365">
        <v>329000</v>
      </c>
      <c r="T16" s="365">
        <v>329000</v>
      </c>
      <c r="U16" s="365">
        <v>320236.875</v>
      </c>
      <c r="V16" s="365">
        <v>323707.29000000004</v>
      </c>
      <c r="W16" s="365">
        <v>330266.97784948343</v>
      </c>
      <c r="X16" s="365">
        <v>333388.81256155425</v>
      </c>
      <c r="Y16" s="365">
        <v>13144646.300257947</v>
      </c>
      <c r="Z16" s="365">
        <v>13219628.804834867</v>
      </c>
      <c r="AA16" s="366">
        <f t="shared" si="5"/>
        <v>74982.5045769196</v>
      </c>
      <c r="AB16" s="366">
        <f t="shared" si="6"/>
        <v>3323.5515297744496</v>
      </c>
      <c r="AC16" s="366">
        <f t="shared" si="7"/>
        <v>3342.5104437003456</v>
      </c>
      <c r="AD16" s="365">
        <f t="shared" si="8"/>
        <v>18.958913925896013</v>
      </c>
      <c r="AE16" s="367">
        <f t="shared" si="9"/>
        <v>5.7044140149626766E-3</v>
      </c>
      <c r="AF16" s="324">
        <v>2</v>
      </c>
    </row>
    <row r="17" spans="1:32" ht="16.5">
      <c r="A17" s="351">
        <v>20</v>
      </c>
      <c r="B17" s="10" t="s">
        <v>258</v>
      </c>
      <c r="C17" s="365">
        <v>16467</v>
      </c>
      <c r="D17" s="365">
        <v>59090545.219999991</v>
      </c>
      <c r="E17" s="365">
        <v>59090545.219999991</v>
      </c>
      <c r="F17" s="366">
        <f t="shared" si="0"/>
        <v>0</v>
      </c>
      <c r="G17" s="365">
        <v>61383000</v>
      </c>
      <c r="H17" s="365">
        <v>61383000</v>
      </c>
      <c r="I17" s="366">
        <f t="shared" si="1"/>
        <v>0</v>
      </c>
      <c r="J17" s="365">
        <v>60236772.609999999</v>
      </c>
      <c r="K17" s="365">
        <v>60236772.609999999</v>
      </c>
      <c r="L17" s="366">
        <f t="shared" si="2"/>
        <v>0</v>
      </c>
      <c r="M17" s="365">
        <v>61529988.433056705</v>
      </c>
      <c r="N17" s="365">
        <v>61476951.118510127</v>
      </c>
      <c r="O17" s="366">
        <f t="shared" si="3"/>
        <v>-53037.314546577632</v>
      </c>
      <c r="P17" s="365">
        <v>1305298.58</v>
      </c>
      <c r="Q17" s="365">
        <v>1305298.58</v>
      </c>
      <c r="R17" s="366">
        <f t="shared" si="4"/>
        <v>0</v>
      </c>
      <c r="S17" s="365">
        <v>1308000</v>
      </c>
      <c r="T17" s="365">
        <v>1308000</v>
      </c>
      <c r="U17" s="365">
        <v>1306649.29</v>
      </c>
      <c r="V17" s="365">
        <v>1306649.29</v>
      </c>
      <c r="W17" s="365">
        <v>1347574.7042481389</v>
      </c>
      <c r="X17" s="365">
        <v>1345728.8997955467</v>
      </c>
      <c r="Y17" s="365">
        <v>62877563.137304842</v>
      </c>
      <c r="Z17" s="365">
        <v>62822680.018305674</v>
      </c>
      <c r="AA17" s="366">
        <f t="shared" si="5"/>
        <v>-54883.118999168277</v>
      </c>
      <c r="AB17" s="366">
        <f t="shared" si="6"/>
        <v>3818.3981986582162</v>
      </c>
      <c r="AC17" s="366">
        <f t="shared" si="7"/>
        <v>3815.0652831909683</v>
      </c>
      <c r="AD17" s="365">
        <f t="shared" si="8"/>
        <v>-3.332915467247858</v>
      </c>
      <c r="AE17" s="367">
        <f t="shared" si="9"/>
        <v>-8.7285696615377708E-4</v>
      </c>
      <c r="AF17" s="324">
        <v>6</v>
      </c>
    </row>
    <row r="18" spans="1:32" ht="16.5">
      <c r="A18" s="351">
        <v>46</v>
      </c>
      <c r="B18" s="10" t="s">
        <v>40</v>
      </c>
      <c r="C18" s="365">
        <v>1362</v>
      </c>
      <c r="D18" s="365">
        <v>5984633.4899999984</v>
      </c>
      <c r="E18" s="365">
        <v>5984633.4899999984</v>
      </c>
      <c r="F18" s="366">
        <f t="shared" si="0"/>
        <v>0</v>
      </c>
      <c r="G18" s="365">
        <v>6557000</v>
      </c>
      <c r="H18" s="365">
        <v>6557000</v>
      </c>
      <c r="I18" s="366">
        <f t="shared" si="1"/>
        <v>0</v>
      </c>
      <c r="J18" s="365">
        <v>6270816.7449999992</v>
      </c>
      <c r="K18" s="365">
        <v>6270816.7449999992</v>
      </c>
      <c r="L18" s="366">
        <f t="shared" si="2"/>
        <v>0</v>
      </c>
      <c r="M18" s="365">
        <v>6405444.134329563</v>
      </c>
      <c r="N18" s="365">
        <v>6399922.8013338232</v>
      </c>
      <c r="O18" s="366">
        <f t="shared" si="3"/>
        <v>-5521.3329957397655</v>
      </c>
      <c r="P18" s="365">
        <v>136428.15</v>
      </c>
      <c r="Q18" s="365">
        <v>136428.15</v>
      </c>
      <c r="R18" s="366">
        <f t="shared" si="4"/>
        <v>0</v>
      </c>
      <c r="S18" s="365">
        <v>146000</v>
      </c>
      <c r="T18" s="365">
        <v>146000</v>
      </c>
      <c r="U18" s="365">
        <v>141214.07500000001</v>
      </c>
      <c r="V18" s="365">
        <v>141214.07500000001</v>
      </c>
      <c r="W18" s="365">
        <v>145637.02503048812</v>
      </c>
      <c r="X18" s="365">
        <v>145437.54260593967</v>
      </c>
      <c r="Y18" s="365">
        <v>6551081.1593600512</v>
      </c>
      <c r="Z18" s="365">
        <v>6545360.3439397626</v>
      </c>
      <c r="AA18" s="366">
        <f t="shared" si="5"/>
        <v>-5720.8154202885926</v>
      </c>
      <c r="AB18" s="366">
        <f t="shared" si="6"/>
        <v>4809.8980612041496</v>
      </c>
      <c r="AC18" s="366">
        <f t="shared" si="7"/>
        <v>4805.697756196595</v>
      </c>
      <c r="AD18" s="365">
        <f t="shared" si="8"/>
        <v>-4.2003050075545616</v>
      </c>
      <c r="AE18" s="367">
        <f t="shared" si="9"/>
        <v>-8.7326279145779283E-4</v>
      </c>
      <c r="AF18" s="324">
        <v>10</v>
      </c>
    </row>
    <row r="19" spans="1:32" ht="16.5">
      <c r="A19" s="351">
        <v>47</v>
      </c>
      <c r="B19" s="10" t="s">
        <v>259</v>
      </c>
      <c r="C19" s="365">
        <v>1789</v>
      </c>
      <c r="D19" s="365">
        <v>9231156.0399999991</v>
      </c>
      <c r="E19" s="365">
        <v>8903430.0800000001</v>
      </c>
      <c r="F19" s="366">
        <f t="shared" si="0"/>
        <v>-327725.95999999903</v>
      </c>
      <c r="G19" s="365">
        <v>9049000</v>
      </c>
      <c r="H19" s="365">
        <v>9049000</v>
      </c>
      <c r="I19" s="366">
        <f t="shared" si="1"/>
        <v>0</v>
      </c>
      <c r="J19" s="365">
        <v>9140078.0199999996</v>
      </c>
      <c r="K19" s="365">
        <v>8976215.0399999991</v>
      </c>
      <c r="L19" s="366">
        <f t="shared" si="2"/>
        <v>-163862.98000000045</v>
      </c>
      <c r="M19" s="365">
        <v>9336305.2248664591</v>
      </c>
      <c r="N19" s="365">
        <v>9161020.9068821389</v>
      </c>
      <c r="O19" s="366">
        <f t="shared" si="3"/>
        <v>-175284.31798432022</v>
      </c>
      <c r="P19" s="365">
        <v>320986.17</v>
      </c>
      <c r="Q19" s="365">
        <v>333251.82</v>
      </c>
      <c r="R19" s="366">
        <f t="shared" si="4"/>
        <v>12265.650000000023</v>
      </c>
      <c r="S19" s="365">
        <v>339000</v>
      </c>
      <c r="T19" s="365">
        <v>339000</v>
      </c>
      <c r="U19" s="365">
        <v>329993.08499999996</v>
      </c>
      <c r="V19" s="365">
        <v>336125.91000000003</v>
      </c>
      <c r="W19" s="365">
        <v>340328.76099661447</v>
      </c>
      <c r="X19" s="365">
        <v>346178.85190683184</v>
      </c>
      <c r="Y19" s="365">
        <v>9676633.9858630728</v>
      </c>
      <c r="Z19" s="365">
        <v>9507199.7587889712</v>
      </c>
      <c r="AA19" s="366">
        <f t="shared" si="5"/>
        <v>-169434.22707410157</v>
      </c>
      <c r="AB19" s="366">
        <f t="shared" si="6"/>
        <v>5408.9625410078661</v>
      </c>
      <c r="AC19" s="366">
        <f t="shared" si="7"/>
        <v>5314.2536382274857</v>
      </c>
      <c r="AD19" s="365">
        <f t="shared" si="8"/>
        <v>-94.708902780380413</v>
      </c>
      <c r="AE19" s="367">
        <f t="shared" si="9"/>
        <v>-1.7509624454291942E-2</v>
      </c>
      <c r="AF19" s="324">
        <v>19</v>
      </c>
    </row>
    <row r="20" spans="1:32" ht="16.5">
      <c r="A20" s="351">
        <v>49</v>
      </c>
      <c r="B20" s="10" t="s">
        <v>260</v>
      </c>
      <c r="C20" s="365">
        <v>297132</v>
      </c>
      <c r="D20" s="365">
        <v>811132334.48000002</v>
      </c>
      <c r="E20" s="365">
        <v>811132334.48000002</v>
      </c>
      <c r="F20" s="366">
        <f t="shared" si="0"/>
        <v>0</v>
      </c>
      <c r="G20" s="365">
        <v>859570000</v>
      </c>
      <c r="H20" s="365">
        <v>859570000</v>
      </c>
      <c r="I20" s="366">
        <f t="shared" si="1"/>
        <v>0</v>
      </c>
      <c r="J20" s="365">
        <v>835351167.24000001</v>
      </c>
      <c r="K20" s="365">
        <v>835351167.24000001</v>
      </c>
      <c r="L20" s="366">
        <f t="shared" si="2"/>
        <v>0</v>
      </c>
      <c r="M20" s="365">
        <v>853285218.1606549</v>
      </c>
      <c r="N20" s="365">
        <v>852549707.5963589</v>
      </c>
      <c r="O20" s="366">
        <f t="shared" si="3"/>
        <v>-735510.56429600716</v>
      </c>
      <c r="P20" s="365">
        <v>21524130.32</v>
      </c>
      <c r="Q20" s="365">
        <v>21524130.320000004</v>
      </c>
      <c r="R20" s="366">
        <f t="shared" si="4"/>
        <v>0</v>
      </c>
      <c r="S20" s="365">
        <v>21510000</v>
      </c>
      <c r="T20" s="365">
        <v>21510000</v>
      </c>
      <c r="U20" s="365">
        <v>21517065.16</v>
      </c>
      <c r="V20" s="365">
        <v>21517065.160000004</v>
      </c>
      <c r="W20" s="365">
        <v>22190998.71800714</v>
      </c>
      <c r="X20" s="365">
        <v>22160603.190314282</v>
      </c>
      <c r="Y20" s="365">
        <v>875476216.87866199</v>
      </c>
      <c r="Z20" s="365">
        <v>874710310.78667319</v>
      </c>
      <c r="AA20" s="366">
        <f t="shared" si="5"/>
        <v>-765906.09198880196</v>
      </c>
      <c r="AB20" s="366">
        <f t="shared" si="6"/>
        <v>2946.4218491399847</v>
      </c>
      <c r="AC20" s="366">
        <f t="shared" si="7"/>
        <v>2943.8441863773446</v>
      </c>
      <c r="AD20" s="365">
        <f t="shared" si="8"/>
        <v>-2.5776627626401023</v>
      </c>
      <c r="AE20" s="367">
        <f t="shared" si="9"/>
        <v>-8.7484511540412394E-4</v>
      </c>
      <c r="AF20" s="324">
        <v>1</v>
      </c>
    </row>
    <row r="21" spans="1:32" ht="16.5">
      <c r="A21" s="351">
        <v>50</v>
      </c>
      <c r="B21" s="10" t="s">
        <v>41</v>
      </c>
      <c r="C21" s="365">
        <v>11417</v>
      </c>
      <c r="D21" s="365">
        <v>43836768.089999981</v>
      </c>
      <c r="E21" s="365">
        <v>43836768.089999981</v>
      </c>
      <c r="F21" s="366">
        <f t="shared" si="0"/>
        <v>0</v>
      </c>
      <c r="G21" s="365">
        <v>45741000</v>
      </c>
      <c r="H21" s="365">
        <v>45741000</v>
      </c>
      <c r="I21" s="366">
        <f t="shared" si="1"/>
        <v>0</v>
      </c>
      <c r="J21" s="365">
        <v>44788884.044999987</v>
      </c>
      <c r="K21" s="365">
        <v>44788884.044999987</v>
      </c>
      <c r="L21" s="366">
        <f t="shared" si="2"/>
        <v>0</v>
      </c>
      <c r="M21" s="365">
        <v>45750451.058542646</v>
      </c>
      <c r="N21" s="365">
        <v>45711015.311434068</v>
      </c>
      <c r="O21" s="366">
        <f t="shared" si="3"/>
        <v>-39435.747108578682</v>
      </c>
      <c r="P21" s="365">
        <v>1335255.3500000001</v>
      </c>
      <c r="Q21" s="365">
        <v>1335255.3500000001</v>
      </c>
      <c r="R21" s="366">
        <f t="shared" si="4"/>
        <v>0</v>
      </c>
      <c r="S21" s="365">
        <v>1285000</v>
      </c>
      <c r="T21" s="365">
        <v>1285000</v>
      </c>
      <c r="U21" s="365">
        <v>1310127.675</v>
      </c>
      <c r="V21" s="365">
        <v>1310127.675</v>
      </c>
      <c r="W21" s="365">
        <v>1351162.035350302</v>
      </c>
      <c r="X21" s="365">
        <v>1349311.3172467628</v>
      </c>
      <c r="Y21" s="365">
        <v>47101613.093892947</v>
      </c>
      <c r="Z21" s="365">
        <v>47060326.628680833</v>
      </c>
      <c r="AA21" s="366">
        <f t="shared" si="5"/>
        <v>-41286.465212114155</v>
      </c>
      <c r="AB21" s="366">
        <f t="shared" si="6"/>
        <v>4125.5682836027809</v>
      </c>
      <c r="AC21" s="366">
        <f t="shared" si="7"/>
        <v>4121.9520564667455</v>
      </c>
      <c r="AD21" s="365">
        <f t="shared" si="8"/>
        <v>-3.616227136035377</v>
      </c>
      <c r="AE21" s="367">
        <f t="shared" si="9"/>
        <v>-8.7654036667098728E-4</v>
      </c>
      <c r="AF21" s="324">
        <v>4</v>
      </c>
    </row>
    <row r="22" spans="1:32" ht="16.5">
      <c r="A22" s="351">
        <v>51</v>
      </c>
      <c r="B22" s="10" t="s">
        <v>261</v>
      </c>
      <c r="C22" s="365">
        <v>9334</v>
      </c>
      <c r="D22" s="365">
        <v>37281412.149999999</v>
      </c>
      <c r="E22" s="365">
        <v>37281412.149999999</v>
      </c>
      <c r="F22" s="366">
        <f t="shared" si="0"/>
        <v>0</v>
      </c>
      <c r="G22" s="365">
        <v>40451000</v>
      </c>
      <c r="H22" s="365">
        <v>40451000</v>
      </c>
      <c r="I22" s="366">
        <f t="shared" si="1"/>
        <v>0</v>
      </c>
      <c r="J22" s="365">
        <v>38866206.075000003</v>
      </c>
      <c r="K22" s="365">
        <v>38866206.075000003</v>
      </c>
      <c r="L22" s="366">
        <f t="shared" si="2"/>
        <v>0</v>
      </c>
      <c r="M22" s="365">
        <v>39700619.847527191</v>
      </c>
      <c r="N22" s="365">
        <v>39666398.903948791</v>
      </c>
      <c r="O22" s="366">
        <f t="shared" si="3"/>
        <v>-34220.943578399718</v>
      </c>
      <c r="P22" s="365">
        <v>916257.92999999993</v>
      </c>
      <c r="Q22" s="365">
        <v>916257.93</v>
      </c>
      <c r="R22" s="366">
        <f t="shared" si="4"/>
        <v>0</v>
      </c>
      <c r="S22" s="365">
        <v>967000</v>
      </c>
      <c r="T22" s="365">
        <v>967000</v>
      </c>
      <c r="U22" s="365">
        <v>941628.96499999997</v>
      </c>
      <c r="V22" s="365">
        <v>941628.96500000008</v>
      </c>
      <c r="W22" s="365">
        <v>971121.61903930339</v>
      </c>
      <c r="X22" s="365">
        <v>969791.45114376443</v>
      </c>
      <c r="Y22" s="365">
        <v>40671741.466566496</v>
      </c>
      <c r="Z22" s="365">
        <v>40636190.355092555</v>
      </c>
      <c r="AA22" s="366">
        <f t="shared" si="5"/>
        <v>-35551.111473940313</v>
      </c>
      <c r="AB22" s="366">
        <f t="shared" si="6"/>
        <v>4357.3753446075098</v>
      </c>
      <c r="AC22" s="366">
        <f t="shared" si="7"/>
        <v>4353.5665690049873</v>
      </c>
      <c r="AD22" s="365">
        <f t="shared" si="8"/>
        <v>-3.8087756025224735</v>
      </c>
      <c r="AE22" s="367">
        <f t="shared" si="9"/>
        <v>-8.7409858029238664E-4</v>
      </c>
      <c r="AF22" s="324">
        <v>4</v>
      </c>
    </row>
    <row r="23" spans="1:32" ht="16.5">
      <c r="A23" s="351">
        <v>52</v>
      </c>
      <c r="B23" s="10" t="s">
        <v>42</v>
      </c>
      <c r="C23" s="365">
        <v>2404</v>
      </c>
      <c r="D23" s="365">
        <v>10315227.800000001</v>
      </c>
      <c r="E23" s="365">
        <v>10315227.800000001</v>
      </c>
      <c r="F23" s="366">
        <f t="shared" si="0"/>
        <v>0</v>
      </c>
      <c r="G23" s="365">
        <v>10317000</v>
      </c>
      <c r="H23" s="365">
        <v>10317000</v>
      </c>
      <c r="I23" s="366">
        <f t="shared" si="1"/>
        <v>0</v>
      </c>
      <c r="J23" s="365">
        <v>10316113.9</v>
      </c>
      <c r="K23" s="365">
        <v>10316113.9</v>
      </c>
      <c r="L23" s="366">
        <f t="shared" si="2"/>
        <v>0</v>
      </c>
      <c r="M23" s="365">
        <v>10537589.273760652</v>
      </c>
      <c r="N23" s="365">
        <v>10528506.13477253</v>
      </c>
      <c r="O23" s="366">
        <f t="shared" si="3"/>
        <v>-9083.138988122344</v>
      </c>
      <c r="P23" s="365">
        <v>253212.6</v>
      </c>
      <c r="Q23" s="365">
        <v>253212.59999999998</v>
      </c>
      <c r="R23" s="366">
        <f t="shared" si="4"/>
        <v>0</v>
      </c>
      <c r="S23" s="365">
        <v>200000</v>
      </c>
      <c r="T23" s="365">
        <v>200000</v>
      </c>
      <c r="U23" s="365">
        <v>226606.3</v>
      </c>
      <c r="V23" s="365">
        <v>226606.3</v>
      </c>
      <c r="W23" s="365">
        <v>233703.81022689346</v>
      </c>
      <c r="X23" s="365">
        <v>233383.70067590178</v>
      </c>
      <c r="Y23" s="365">
        <v>10771293.083987545</v>
      </c>
      <c r="Z23" s="365">
        <v>10761889.835448431</v>
      </c>
      <c r="AA23" s="366">
        <f t="shared" si="5"/>
        <v>-9403.2485391143709</v>
      </c>
      <c r="AB23" s="366">
        <f t="shared" si="6"/>
        <v>4480.5711663841703</v>
      </c>
      <c r="AC23" s="366">
        <f t="shared" si="7"/>
        <v>4476.6596653279666</v>
      </c>
      <c r="AD23" s="365">
        <f t="shared" si="8"/>
        <v>-3.9115010562036332</v>
      </c>
      <c r="AE23" s="367">
        <f t="shared" si="9"/>
        <v>-8.7299161445084734E-4</v>
      </c>
      <c r="AF23" s="324">
        <v>14</v>
      </c>
    </row>
    <row r="24" spans="1:32" ht="16.5">
      <c r="A24" s="351">
        <v>61</v>
      </c>
      <c r="B24" s="10" t="s">
        <v>43</v>
      </c>
      <c r="C24" s="365">
        <v>16573</v>
      </c>
      <c r="D24" s="365">
        <v>68522046.349999994</v>
      </c>
      <c r="E24" s="365">
        <v>69213092.780000016</v>
      </c>
      <c r="F24" s="366">
        <f t="shared" si="0"/>
        <v>691046.43000002205</v>
      </c>
      <c r="G24" s="365">
        <v>71614000</v>
      </c>
      <c r="H24" s="365">
        <v>71614000</v>
      </c>
      <c r="I24" s="366">
        <f t="shared" si="1"/>
        <v>0</v>
      </c>
      <c r="J24" s="365">
        <v>70068023.174999997</v>
      </c>
      <c r="K24" s="365">
        <v>70413546.390000015</v>
      </c>
      <c r="L24" s="366">
        <f t="shared" si="2"/>
        <v>345523.21500001848</v>
      </c>
      <c r="M24" s="365">
        <v>71572304.900830224</v>
      </c>
      <c r="N24" s="365">
        <v>71863248.343759105</v>
      </c>
      <c r="O24" s="366">
        <f t="shared" si="3"/>
        <v>290943.44292888045</v>
      </c>
      <c r="P24" s="365">
        <v>1512984.3900000001</v>
      </c>
      <c r="Q24" s="365">
        <v>1568368.49</v>
      </c>
      <c r="R24" s="366">
        <f t="shared" si="4"/>
        <v>55384.09999999986</v>
      </c>
      <c r="S24" s="365">
        <v>1619000</v>
      </c>
      <c r="T24" s="365">
        <v>1619000</v>
      </c>
      <c r="U24" s="365">
        <v>1565992.1950000001</v>
      </c>
      <c r="V24" s="365">
        <v>1593684.2450000001</v>
      </c>
      <c r="W24" s="365">
        <v>1615040.458968159</v>
      </c>
      <c r="X24" s="365">
        <v>1641348.5715400698</v>
      </c>
      <c r="Y24" s="365">
        <v>73187345.359798387</v>
      </c>
      <c r="Z24" s="365">
        <v>73504596.915299177</v>
      </c>
      <c r="AA24" s="366">
        <f t="shared" si="5"/>
        <v>317251.55550079048</v>
      </c>
      <c r="AB24" s="366">
        <f t="shared" si="6"/>
        <v>4416.0589730162546</v>
      </c>
      <c r="AC24" s="366">
        <f t="shared" si="7"/>
        <v>4435.2016481807259</v>
      </c>
      <c r="AD24" s="365">
        <f t="shared" si="8"/>
        <v>19.142675164471257</v>
      </c>
      <c r="AE24" s="367">
        <f t="shared" si="9"/>
        <v>4.3347870310247319E-3</v>
      </c>
      <c r="AF24" s="324">
        <v>5</v>
      </c>
    </row>
    <row r="25" spans="1:32" ht="16.5">
      <c r="A25" s="351">
        <v>69</v>
      </c>
      <c r="B25" s="10" t="s">
        <v>44</v>
      </c>
      <c r="C25" s="365">
        <v>6802</v>
      </c>
      <c r="D25" s="365">
        <v>31028320.499999996</v>
      </c>
      <c r="E25" s="365">
        <v>31028320.499999996</v>
      </c>
      <c r="F25" s="366">
        <f t="shared" si="0"/>
        <v>0</v>
      </c>
      <c r="G25" s="365">
        <v>31163000</v>
      </c>
      <c r="H25" s="365">
        <v>31163000</v>
      </c>
      <c r="I25" s="366">
        <f t="shared" si="1"/>
        <v>0</v>
      </c>
      <c r="J25" s="365">
        <v>31095660.25</v>
      </c>
      <c r="K25" s="365">
        <v>31095660.25</v>
      </c>
      <c r="L25" s="366">
        <f t="shared" si="2"/>
        <v>0</v>
      </c>
      <c r="M25" s="365">
        <v>31763249.135016382</v>
      </c>
      <c r="N25" s="365">
        <v>31735870.006914839</v>
      </c>
      <c r="O25" s="366">
        <f t="shared" si="3"/>
        <v>-27379.128101542592</v>
      </c>
      <c r="P25" s="365">
        <v>879801.45000000007</v>
      </c>
      <c r="Q25" s="365">
        <v>879801.45</v>
      </c>
      <c r="R25" s="366">
        <f t="shared" si="4"/>
        <v>0</v>
      </c>
      <c r="S25" s="365">
        <v>918000</v>
      </c>
      <c r="T25" s="365">
        <v>918000</v>
      </c>
      <c r="U25" s="365">
        <v>898900.72500000009</v>
      </c>
      <c r="V25" s="365">
        <v>898900.72499999998</v>
      </c>
      <c r="W25" s="365">
        <v>927055.09267931629</v>
      </c>
      <c r="X25" s="365">
        <v>925785.28373108373</v>
      </c>
      <c r="Y25" s="365">
        <v>32690304.2276957</v>
      </c>
      <c r="Z25" s="365">
        <v>32661655.290645923</v>
      </c>
      <c r="AA25" s="366">
        <f t="shared" si="5"/>
        <v>-28648.937049776316</v>
      </c>
      <c r="AB25" s="366">
        <f t="shared" si="6"/>
        <v>4805.9841557917816</v>
      </c>
      <c r="AC25" s="366">
        <f t="shared" si="7"/>
        <v>4801.7723155904032</v>
      </c>
      <c r="AD25" s="365">
        <f t="shared" si="8"/>
        <v>-4.2118402013784362</v>
      </c>
      <c r="AE25" s="367">
        <f t="shared" si="9"/>
        <v>-8.7637413375628141E-4</v>
      </c>
      <c r="AF25" s="324">
        <v>17</v>
      </c>
    </row>
    <row r="26" spans="1:32" ht="16.5">
      <c r="A26" s="351">
        <v>71</v>
      </c>
      <c r="B26" s="10" t="s">
        <v>45</v>
      </c>
      <c r="C26" s="365">
        <v>6613</v>
      </c>
      <c r="D26" s="365">
        <v>29820633.910000004</v>
      </c>
      <c r="E26" s="365">
        <v>27650953.670000006</v>
      </c>
      <c r="F26" s="366">
        <f t="shared" si="0"/>
        <v>-2169680.2399999984</v>
      </c>
      <c r="G26" s="365">
        <v>29087000</v>
      </c>
      <c r="H26" s="365">
        <v>29087000</v>
      </c>
      <c r="I26" s="366">
        <f t="shared" si="1"/>
        <v>0</v>
      </c>
      <c r="J26" s="365">
        <v>29453816.955000002</v>
      </c>
      <c r="K26" s="365">
        <v>28368976.835000001</v>
      </c>
      <c r="L26" s="366">
        <f t="shared" si="2"/>
        <v>-1084840.120000001</v>
      </c>
      <c r="M26" s="365">
        <v>30086157.309325334</v>
      </c>
      <c r="N26" s="365">
        <v>28953048.554894038</v>
      </c>
      <c r="O26" s="366">
        <f t="shared" si="3"/>
        <v>-1133108.7544312961</v>
      </c>
      <c r="P26" s="365">
        <v>850533.73</v>
      </c>
      <c r="Q26" s="365">
        <v>855597.52</v>
      </c>
      <c r="R26" s="366">
        <f t="shared" si="4"/>
        <v>5063.7900000000373</v>
      </c>
      <c r="S26" s="365">
        <v>851000</v>
      </c>
      <c r="T26" s="365">
        <v>851000</v>
      </c>
      <c r="U26" s="365">
        <v>850766.86499999999</v>
      </c>
      <c r="V26" s="365">
        <v>853298.76</v>
      </c>
      <c r="W26" s="365">
        <v>877413.63750826474</v>
      </c>
      <c r="X26" s="365">
        <v>878819.44319711393</v>
      </c>
      <c r="Y26" s="365">
        <v>30963570.946833599</v>
      </c>
      <c r="Z26" s="365">
        <v>29831867.99809115</v>
      </c>
      <c r="AA26" s="366">
        <f t="shared" si="5"/>
        <v>-1131702.9487424493</v>
      </c>
      <c r="AB26" s="366">
        <f t="shared" si="6"/>
        <v>4682.2275739957049</v>
      </c>
      <c r="AC26" s="366">
        <f t="shared" si="7"/>
        <v>4511.0945105233859</v>
      </c>
      <c r="AD26" s="365">
        <f t="shared" si="8"/>
        <v>-171.13306347231901</v>
      </c>
      <c r="AE26" s="367">
        <f t="shared" si="9"/>
        <v>-3.6549497171552044E-2</v>
      </c>
      <c r="AF26" s="324">
        <v>17</v>
      </c>
    </row>
    <row r="27" spans="1:32" ht="16.5">
      <c r="A27" s="351">
        <v>72</v>
      </c>
      <c r="B27" s="10" t="s">
        <v>262</v>
      </c>
      <c r="C27" s="365">
        <v>950</v>
      </c>
      <c r="D27" s="365">
        <v>4310935.78</v>
      </c>
      <c r="E27" s="365">
        <v>4310935.78</v>
      </c>
      <c r="F27" s="366">
        <f t="shared" si="0"/>
        <v>0</v>
      </c>
      <c r="G27" s="365">
        <v>4528000</v>
      </c>
      <c r="H27" s="365">
        <v>4528000</v>
      </c>
      <c r="I27" s="366">
        <f t="shared" si="1"/>
        <v>0</v>
      </c>
      <c r="J27" s="365">
        <v>4419467.8900000006</v>
      </c>
      <c r="K27" s="365">
        <v>4419467.8900000006</v>
      </c>
      <c r="L27" s="366">
        <f t="shared" si="2"/>
        <v>0</v>
      </c>
      <c r="M27" s="365">
        <v>4514348.8996756449</v>
      </c>
      <c r="N27" s="365">
        <v>4510457.6435798379</v>
      </c>
      <c r="O27" s="366">
        <f t="shared" si="3"/>
        <v>-3891.256095807068</v>
      </c>
      <c r="P27" s="365">
        <v>66739.320000000007</v>
      </c>
      <c r="Q27" s="365">
        <v>66739.320000000007</v>
      </c>
      <c r="R27" s="366">
        <f t="shared" si="4"/>
        <v>0</v>
      </c>
      <c r="S27" s="365">
        <v>67000</v>
      </c>
      <c r="T27" s="365">
        <v>67000</v>
      </c>
      <c r="U27" s="365">
        <v>66869.66</v>
      </c>
      <c r="V27" s="365">
        <v>66869.66</v>
      </c>
      <c r="W27" s="365">
        <v>68964.077038356336</v>
      </c>
      <c r="X27" s="365">
        <v>68869.615336110801</v>
      </c>
      <c r="Y27" s="365">
        <v>4583312.976714001</v>
      </c>
      <c r="Z27" s="365">
        <v>4579327.2589159487</v>
      </c>
      <c r="AA27" s="366">
        <f t="shared" si="5"/>
        <v>-3985.7177980523556</v>
      </c>
      <c r="AB27" s="366">
        <f t="shared" si="6"/>
        <v>4824.539975488422</v>
      </c>
      <c r="AC27" s="366">
        <f t="shared" si="7"/>
        <v>4820.3444830694198</v>
      </c>
      <c r="AD27" s="365">
        <f t="shared" si="8"/>
        <v>-4.1954924190022211</v>
      </c>
      <c r="AE27" s="367">
        <f t="shared" si="9"/>
        <v>-8.6961501828523705E-4</v>
      </c>
      <c r="AF27" s="324">
        <v>17</v>
      </c>
    </row>
    <row r="28" spans="1:32" ht="16.5">
      <c r="A28" s="351">
        <v>74</v>
      </c>
      <c r="B28" s="10" t="s">
        <v>263</v>
      </c>
      <c r="C28" s="365">
        <v>1083</v>
      </c>
      <c r="D28" s="365">
        <v>5235563.68</v>
      </c>
      <c r="E28" s="365">
        <v>5235563.68</v>
      </c>
      <c r="F28" s="366">
        <f t="shared" si="0"/>
        <v>0</v>
      </c>
      <c r="G28" s="365">
        <v>5294000</v>
      </c>
      <c r="H28" s="365">
        <v>5294000</v>
      </c>
      <c r="I28" s="366">
        <f t="shared" si="1"/>
        <v>0</v>
      </c>
      <c r="J28" s="365">
        <v>5264781.84</v>
      </c>
      <c r="K28" s="365">
        <v>5264781.84</v>
      </c>
      <c r="L28" s="366">
        <f t="shared" si="2"/>
        <v>0</v>
      </c>
      <c r="M28" s="365">
        <v>5377810.7903475044</v>
      </c>
      <c r="N28" s="365">
        <v>5373175.2516496545</v>
      </c>
      <c r="O28" s="366">
        <f t="shared" si="3"/>
        <v>-4635.5386978499591</v>
      </c>
      <c r="P28" s="365">
        <v>146520.79</v>
      </c>
      <c r="Q28" s="365">
        <v>146520.79</v>
      </c>
      <c r="R28" s="366">
        <f t="shared" si="4"/>
        <v>0</v>
      </c>
      <c r="S28" s="365">
        <v>217000</v>
      </c>
      <c r="T28" s="365">
        <v>217000</v>
      </c>
      <c r="U28" s="365">
        <v>181760.39500000002</v>
      </c>
      <c r="V28" s="365">
        <v>181760.39500000002</v>
      </c>
      <c r="W28" s="365">
        <v>187453.29172156821</v>
      </c>
      <c r="X28" s="365">
        <v>187196.53258278203</v>
      </c>
      <c r="Y28" s="365">
        <v>5565264.0820690729</v>
      </c>
      <c r="Z28" s="365">
        <v>5560371.7842324367</v>
      </c>
      <c r="AA28" s="366">
        <f t="shared" si="5"/>
        <v>-4892.2978366361931</v>
      </c>
      <c r="AB28" s="366">
        <f t="shared" si="6"/>
        <v>5138.7479982170571</v>
      </c>
      <c r="AC28" s="366">
        <f t="shared" si="7"/>
        <v>5134.2306410271804</v>
      </c>
      <c r="AD28" s="365">
        <f t="shared" si="8"/>
        <v>-4.5173571898767477</v>
      </c>
      <c r="AE28" s="367">
        <f t="shared" si="9"/>
        <v>-8.7907739228389723E-4</v>
      </c>
      <c r="AF28" s="324">
        <v>16</v>
      </c>
    </row>
    <row r="29" spans="1:32" ht="16.5">
      <c r="A29" s="351">
        <v>75</v>
      </c>
      <c r="B29" s="10" t="s">
        <v>264</v>
      </c>
      <c r="C29" s="365">
        <v>19702</v>
      </c>
      <c r="D29" s="365">
        <v>88144369.130000025</v>
      </c>
      <c r="E29" s="365">
        <v>88144369.130000025</v>
      </c>
      <c r="F29" s="366">
        <f t="shared" si="0"/>
        <v>0</v>
      </c>
      <c r="G29" s="365">
        <v>86756000</v>
      </c>
      <c r="H29" s="365">
        <v>86756000</v>
      </c>
      <c r="I29" s="366">
        <f t="shared" si="1"/>
        <v>0</v>
      </c>
      <c r="J29" s="365">
        <v>87450184.565000013</v>
      </c>
      <c r="K29" s="365">
        <v>87450184.565000013</v>
      </c>
      <c r="L29" s="366">
        <f t="shared" si="2"/>
        <v>0</v>
      </c>
      <c r="M29" s="365">
        <v>89327641.764456823</v>
      </c>
      <c r="N29" s="365">
        <v>89250643.566429853</v>
      </c>
      <c r="O29" s="366">
        <f t="shared" si="3"/>
        <v>-76998.198026970029</v>
      </c>
      <c r="P29" s="365">
        <v>2650532.6800000002</v>
      </c>
      <c r="Q29" s="365">
        <v>2650532.6800000002</v>
      </c>
      <c r="R29" s="366">
        <f t="shared" si="4"/>
        <v>0</v>
      </c>
      <c r="S29" s="365">
        <v>3050000</v>
      </c>
      <c r="T29" s="365">
        <v>3050000</v>
      </c>
      <c r="U29" s="365">
        <v>2850266.34</v>
      </c>
      <c r="V29" s="365">
        <v>2850266.34</v>
      </c>
      <c r="W29" s="365">
        <v>2939539.208836922</v>
      </c>
      <c r="X29" s="365">
        <v>2935512.8535312479</v>
      </c>
      <c r="Y29" s="365">
        <v>92267180.973293751</v>
      </c>
      <c r="Z29" s="365">
        <v>92186156.419961095</v>
      </c>
      <c r="AA29" s="366">
        <f t="shared" si="5"/>
        <v>-81024.553332656622</v>
      </c>
      <c r="AB29" s="366">
        <f t="shared" si="6"/>
        <v>4683.1378019131944</v>
      </c>
      <c r="AC29" s="366">
        <f t="shared" si="7"/>
        <v>4679.0252979373208</v>
      </c>
      <c r="AD29" s="365">
        <f t="shared" si="8"/>
        <v>-4.1125039758735511</v>
      </c>
      <c r="AE29" s="367">
        <f t="shared" si="9"/>
        <v>-8.7815139118765137E-4</v>
      </c>
      <c r="AF29" s="324">
        <v>8</v>
      </c>
    </row>
    <row r="30" spans="1:32" ht="16.5">
      <c r="A30" s="351">
        <v>77</v>
      </c>
      <c r="B30" s="10" t="s">
        <v>46</v>
      </c>
      <c r="C30" s="365">
        <v>4683</v>
      </c>
      <c r="D30" s="365">
        <v>22380641.080000002</v>
      </c>
      <c r="E30" s="365">
        <v>22380641.080000002</v>
      </c>
      <c r="F30" s="366">
        <f t="shared" si="0"/>
        <v>0</v>
      </c>
      <c r="G30" s="365">
        <v>22347000</v>
      </c>
      <c r="H30" s="365">
        <v>22347000</v>
      </c>
      <c r="I30" s="366">
        <f t="shared" si="1"/>
        <v>0</v>
      </c>
      <c r="J30" s="365">
        <v>22363820.539999999</v>
      </c>
      <c r="K30" s="365">
        <v>22363820.539999999</v>
      </c>
      <c r="L30" s="366">
        <f t="shared" si="2"/>
        <v>0</v>
      </c>
      <c r="M30" s="365">
        <v>22843946.637949798</v>
      </c>
      <c r="N30" s="365">
        <v>22824255.72601926</v>
      </c>
      <c r="O30" s="366">
        <f t="shared" si="3"/>
        <v>-19690.911930538714</v>
      </c>
      <c r="P30" s="365">
        <v>463383.08</v>
      </c>
      <c r="Q30" s="365">
        <v>463383.08</v>
      </c>
      <c r="R30" s="366">
        <f t="shared" si="4"/>
        <v>0</v>
      </c>
      <c r="S30" s="365">
        <v>592000</v>
      </c>
      <c r="T30" s="365">
        <v>592000</v>
      </c>
      <c r="U30" s="365">
        <v>527691.54</v>
      </c>
      <c r="V30" s="365">
        <v>527691.54</v>
      </c>
      <c r="W30" s="365">
        <v>544219.30688818963</v>
      </c>
      <c r="X30" s="365">
        <v>543473.87703062827</v>
      </c>
      <c r="Y30" s="365">
        <v>23388165.944837987</v>
      </c>
      <c r="Z30" s="365">
        <v>23367729.603049889</v>
      </c>
      <c r="AA30" s="366">
        <f t="shared" si="5"/>
        <v>-20436.341788098216</v>
      </c>
      <c r="AB30" s="366">
        <f t="shared" si="6"/>
        <v>4994.2699006700805</v>
      </c>
      <c r="AC30" s="366">
        <f t="shared" si="7"/>
        <v>4989.9059583706785</v>
      </c>
      <c r="AD30" s="365">
        <f t="shared" si="8"/>
        <v>-4.3639422994019696</v>
      </c>
      <c r="AE30" s="367">
        <f t="shared" si="9"/>
        <v>-8.7378984039618291E-4</v>
      </c>
      <c r="AF30" s="324">
        <v>13</v>
      </c>
    </row>
    <row r="31" spans="1:32" ht="16.5">
      <c r="A31" s="351">
        <v>78</v>
      </c>
      <c r="B31" s="10" t="s">
        <v>265</v>
      </c>
      <c r="C31" s="365">
        <v>7979</v>
      </c>
      <c r="D31" s="365">
        <v>34960866.499999993</v>
      </c>
      <c r="E31" s="365">
        <v>34960866.499999993</v>
      </c>
      <c r="F31" s="366">
        <f t="shared" si="0"/>
        <v>0</v>
      </c>
      <c r="G31" s="365">
        <v>37188000</v>
      </c>
      <c r="H31" s="365">
        <v>37188000</v>
      </c>
      <c r="I31" s="366">
        <f t="shared" si="1"/>
        <v>0</v>
      </c>
      <c r="J31" s="365">
        <v>36074433.25</v>
      </c>
      <c r="K31" s="365">
        <v>36074433.25</v>
      </c>
      <c r="L31" s="366">
        <f t="shared" si="2"/>
        <v>0</v>
      </c>
      <c r="M31" s="365">
        <v>36848910.796942115</v>
      </c>
      <c r="N31" s="365">
        <v>36817147.955400832</v>
      </c>
      <c r="O31" s="366">
        <f t="shared" si="3"/>
        <v>-31762.841541282833</v>
      </c>
      <c r="P31" s="365">
        <v>747346.57</v>
      </c>
      <c r="Q31" s="365">
        <v>747346.57000000007</v>
      </c>
      <c r="R31" s="366">
        <f t="shared" si="4"/>
        <v>0</v>
      </c>
      <c r="S31" s="365">
        <v>643000</v>
      </c>
      <c r="T31" s="365">
        <v>643000</v>
      </c>
      <c r="U31" s="365">
        <v>695173.28499999992</v>
      </c>
      <c r="V31" s="365">
        <v>695173.28500000003</v>
      </c>
      <c r="W31" s="365">
        <v>716946.72863219643</v>
      </c>
      <c r="X31" s="365">
        <v>715964.71000287007</v>
      </c>
      <c r="Y31" s="365">
        <v>37565857.525574312</v>
      </c>
      <c r="Z31" s="365">
        <v>37533112.665403701</v>
      </c>
      <c r="AA31" s="366">
        <f t="shared" si="5"/>
        <v>-32744.860170610249</v>
      </c>
      <c r="AB31" s="366">
        <f t="shared" si="6"/>
        <v>4708.0909293864279</v>
      </c>
      <c r="AC31" s="366">
        <f t="shared" si="7"/>
        <v>4703.9870491795591</v>
      </c>
      <c r="AD31" s="365">
        <f t="shared" si="8"/>
        <v>-4.1038802068687801</v>
      </c>
      <c r="AE31" s="367">
        <f t="shared" si="9"/>
        <v>-8.7166545175532747E-4</v>
      </c>
      <c r="AF31" s="324">
        <v>1</v>
      </c>
    </row>
    <row r="32" spans="1:32" ht="16.5">
      <c r="A32" s="351">
        <v>79</v>
      </c>
      <c r="B32" s="10" t="s">
        <v>47</v>
      </c>
      <c r="C32" s="365">
        <v>6785</v>
      </c>
      <c r="D32" s="365">
        <v>31290049.360000007</v>
      </c>
      <c r="E32" s="365">
        <v>31290049.360000007</v>
      </c>
      <c r="F32" s="366">
        <f t="shared" si="0"/>
        <v>0</v>
      </c>
      <c r="G32" s="365">
        <v>32070000</v>
      </c>
      <c r="H32" s="365">
        <v>32070000</v>
      </c>
      <c r="I32" s="366">
        <f t="shared" si="1"/>
        <v>0</v>
      </c>
      <c r="J32" s="365">
        <v>31680024.680000003</v>
      </c>
      <c r="K32" s="365">
        <v>31680024.680000003</v>
      </c>
      <c r="L32" s="366">
        <f t="shared" si="2"/>
        <v>0</v>
      </c>
      <c r="M32" s="365">
        <v>32360159.212709039</v>
      </c>
      <c r="N32" s="365">
        <v>32332265.563016433</v>
      </c>
      <c r="O32" s="366">
        <f t="shared" si="3"/>
        <v>-27893.649692606181</v>
      </c>
      <c r="P32" s="365">
        <v>717850.42</v>
      </c>
      <c r="Q32" s="365">
        <v>717850.42</v>
      </c>
      <c r="R32" s="366">
        <f t="shared" si="4"/>
        <v>0</v>
      </c>
      <c r="S32" s="365">
        <v>735000</v>
      </c>
      <c r="T32" s="365">
        <v>735000</v>
      </c>
      <c r="U32" s="365">
        <v>726425.21</v>
      </c>
      <c r="V32" s="365">
        <v>726425.21</v>
      </c>
      <c r="W32" s="365">
        <v>749177.49163139425</v>
      </c>
      <c r="X32" s="365">
        <v>748151.32577544881</v>
      </c>
      <c r="Y32" s="365">
        <v>33109336.704340436</v>
      </c>
      <c r="Z32" s="365">
        <v>33080416.888791882</v>
      </c>
      <c r="AA32" s="366">
        <f t="shared" si="5"/>
        <v>-28919.815548554063</v>
      </c>
      <c r="AB32" s="366">
        <f t="shared" si="6"/>
        <v>4879.7843337274035</v>
      </c>
      <c r="AC32" s="366">
        <f t="shared" si="7"/>
        <v>4875.5220175080149</v>
      </c>
      <c r="AD32" s="365">
        <f t="shared" si="8"/>
        <v>-4.2623162193885946</v>
      </c>
      <c r="AE32" s="367">
        <f t="shared" si="9"/>
        <v>-8.7346405658318129E-4</v>
      </c>
      <c r="AF32" s="324">
        <v>4</v>
      </c>
    </row>
    <row r="33" spans="1:32" ht="16.5">
      <c r="A33" s="351">
        <v>81</v>
      </c>
      <c r="B33" s="10" t="s">
        <v>266</v>
      </c>
      <c r="C33" s="365">
        <v>2621</v>
      </c>
      <c r="D33" s="365">
        <v>12932876.599999998</v>
      </c>
      <c r="E33" s="365">
        <v>12932876.599999998</v>
      </c>
      <c r="F33" s="366">
        <f t="shared" si="0"/>
        <v>0</v>
      </c>
      <c r="G33" s="365">
        <v>13495000</v>
      </c>
      <c r="H33" s="365">
        <v>13495000</v>
      </c>
      <c r="I33" s="366">
        <f t="shared" si="1"/>
        <v>0</v>
      </c>
      <c r="J33" s="365">
        <v>13213938.299999999</v>
      </c>
      <c r="K33" s="365">
        <v>13213938.299999999</v>
      </c>
      <c r="L33" s="366">
        <f t="shared" si="2"/>
        <v>0</v>
      </c>
      <c r="M33" s="365">
        <v>13497626.707496421</v>
      </c>
      <c r="N33" s="365">
        <v>13485992.09010824</v>
      </c>
      <c r="O33" s="366">
        <f t="shared" si="3"/>
        <v>-11634.617388181388</v>
      </c>
      <c r="P33" s="365">
        <v>268719.94</v>
      </c>
      <c r="Q33" s="365">
        <v>268719.94</v>
      </c>
      <c r="R33" s="366">
        <f t="shared" si="4"/>
        <v>0</v>
      </c>
      <c r="S33" s="365">
        <v>255000</v>
      </c>
      <c r="T33" s="365">
        <v>255000</v>
      </c>
      <c r="U33" s="365">
        <v>261859.97</v>
      </c>
      <c r="V33" s="365">
        <v>261859.97</v>
      </c>
      <c r="W33" s="365">
        <v>270061.65642746922</v>
      </c>
      <c r="X33" s="365">
        <v>269691.74668789271</v>
      </c>
      <c r="Y33" s="365">
        <v>13767688.363923891</v>
      </c>
      <c r="Z33" s="365">
        <v>13755683.836796133</v>
      </c>
      <c r="AA33" s="366">
        <f t="shared" si="5"/>
        <v>-12004.527127757668</v>
      </c>
      <c r="AB33" s="366">
        <f t="shared" si="6"/>
        <v>5252.8379869988139</v>
      </c>
      <c r="AC33" s="366">
        <f t="shared" si="7"/>
        <v>5248.2578545578526</v>
      </c>
      <c r="AD33" s="365">
        <f t="shared" si="8"/>
        <v>-4.5801324409612789</v>
      </c>
      <c r="AE33" s="367">
        <f t="shared" si="9"/>
        <v>-8.7193483832881695E-4</v>
      </c>
      <c r="AF33" s="324">
        <v>7</v>
      </c>
    </row>
    <row r="34" spans="1:32" ht="16.5">
      <c r="A34" s="351">
        <v>82</v>
      </c>
      <c r="B34" s="10" t="s">
        <v>48</v>
      </c>
      <c r="C34" s="365">
        <v>9405</v>
      </c>
      <c r="D34" s="365">
        <v>28083839.620000008</v>
      </c>
      <c r="E34" s="365">
        <v>28083839.620000008</v>
      </c>
      <c r="F34" s="366">
        <f t="shared" si="0"/>
        <v>0</v>
      </c>
      <c r="G34" s="365">
        <v>31987000</v>
      </c>
      <c r="H34" s="365">
        <v>31987000</v>
      </c>
      <c r="I34" s="366">
        <f t="shared" si="1"/>
        <v>0</v>
      </c>
      <c r="J34" s="365">
        <v>30035419.810000002</v>
      </c>
      <c r="K34" s="365">
        <v>30035419.810000002</v>
      </c>
      <c r="L34" s="366">
        <f t="shared" si="2"/>
        <v>0</v>
      </c>
      <c r="M34" s="365">
        <v>30680246.524105772</v>
      </c>
      <c r="N34" s="365">
        <v>30653800.917228471</v>
      </c>
      <c r="O34" s="366">
        <f t="shared" si="3"/>
        <v>-26445.606877300888</v>
      </c>
      <c r="P34" s="365">
        <v>708639.96</v>
      </c>
      <c r="Q34" s="365">
        <v>708639.96</v>
      </c>
      <c r="R34" s="366">
        <f t="shared" si="4"/>
        <v>0</v>
      </c>
      <c r="S34" s="365">
        <v>745000</v>
      </c>
      <c r="T34" s="365">
        <v>745000</v>
      </c>
      <c r="U34" s="365">
        <v>726819.98</v>
      </c>
      <c r="V34" s="365">
        <v>726819.98</v>
      </c>
      <c r="W34" s="365">
        <v>749584.62617780047</v>
      </c>
      <c r="X34" s="365">
        <v>748557.90266018605</v>
      </c>
      <c r="Y34" s="365">
        <v>31429831.150283571</v>
      </c>
      <c r="Z34" s="365">
        <v>31402358.819888659</v>
      </c>
      <c r="AA34" s="366">
        <f t="shared" si="5"/>
        <v>-27472.330394912511</v>
      </c>
      <c r="AB34" s="366">
        <f t="shared" si="6"/>
        <v>3341.8214939163818</v>
      </c>
      <c r="AC34" s="366">
        <f t="shared" si="7"/>
        <v>3338.9004593183049</v>
      </c>
      <c r="AD34" s="365">
        <f t="shared" si="8"/>
        <v>-2.9210345980768579</v>
      </c>
      <c r="AE34" s="367">
        <f t="shared" si="9"/>
        <v>-8.740845683692126E-4</v>
      </c>
      <c r="AF34" s="324">
        <v>5</v>
      </c>
    </row>
    <row r="35" spans="1:32" ht="16.5">
      <c r="A35" s="351">
        <v>86</v>
      </c>
      <c r="B35" s="10" t="s">
        <v>49</v>
      </c>
      <c r="C35" s="365">
        <v>8143</v>
      </c>
      <c r="D35" s="365">
        <v>28830970.560000002</v>
      </c>
      <c r="E35" s="365">
        <v>27611935.219999999</v>
      </c>
      <c r="F35" s="366">
        <f t="shared" si="0"/>
        <v>-1219035.3400000036</v>
      </c>
      <c r="G35" s="365">
        <v>28650000</v>
      </c>
      <c r="H35" s="365">
        <v>28650000</v>
      </c>
      <c r="I35" s="366">
        <f t="shared" si="1"/>
        <v>0</v>
      </c>
      <c r="J35" s="365">
        <v>28740485.280000001</v>
      </c>
      <c r="K35" s="365">
        <v>28130967.609999999</v>
      </c>
      <c r="L35" s="366">
        <f t="shared" si="2"/>
        <v>-609517.67000000179</v>
      </c>
      <c r="M35" s="365">
        <v>29357511.20479621</v>
      </c>
      <c r="N35" s="365">
        <v>28710139.101796102</v>
      </c>
      <c r="O35" s="366">
        <f t="shared" si="3"/>
        <v>-647372.10300010815</v>
      </c>
      <c r="P35" s="365">
        <v>681815.22</v>
      </c>
      <c r="Q35" s="365">
        <v>681815.22</v>
      </c>
      <c r="R35" s="366">
        <f t="shared" si="4"/>
        <v>0</v>
      </c>
      <c r="S35" s="365">
        <v>601000</v>
      </c>
      <c r="T35" s="365">
        <v>601000</v>
      </c>
      <c r="U35" s="365">
        <v>641407.61</v>
      </c>
      <c r="V35" s="365">
        <v>641407.61</v>
      </c>
      <c r="W35" s="365">
        <v>661497.06502213434</v>
      </c>
      <c r="X35" s="365">
        <v>660590.99708827841</v>
      </c>
      <c r="Y35" s="365">
        <v>30019008.269818343</v>
      </c>
      <c r="Z35" s="365">
        <v>29370730.098884381</v>
      </c>
      <c r="AA35" s="366">
        <f t="shared" si="5"/>
        <v>-648278.17093396187</v>
      </c>
      <c r="AB35" s="366">
        <f t="shared" si="6"/>
        <v>3686.4802001496187</v>
      </c>
      <c r="AC35" s="366">
        <f t="shared" si="7"/>
        <v>3606.8684881351323</v>
      </c>
      <c r="AD35" s="365">
        <f t="shared" si="8"/>
        <v>-79.611712014486329</v>
      </c>
      <c r="AE35" s="367">
        <f t="shared" si="9"/>
        <v>-2.1595589204915635E-2</v>
      </c>
      <c r="AF35" s="324">
        <v>5</v>
      </c>
    </row>
    <row r="36" spans="1:32" ht="16.5">
      <c r="A36" s="351">
        <v>90</v>
      </c>
      <c r="B36" s="10" t="s">
        <v>50</v>
      </c>
      <c r="C36" s="365">
        <v>3136</v>
      </c>
      <c r="D36" s="365">
        <v>17596153.150000002</v>
      </c>
      <c r="E36" s="365">
        <v>17596153.150000002</v>
      </c>
      <c r="F36" s="366">
        <f t="shared" si="0"/>
        <v>0</v>
      </c>
      <c r="G36" s="365">
        <v>18052000</v>
      </c>
      <c r="H36" s="365">
        <v>18052000</v>
      </c>
      <c r="I36" s="366">
        <f t="shared" si="1"/>
        <v>0</v>
      </c>
      <c r="J36" s="365">
        <v>17824076.575000003</v>
      </c>
      <c r="K36" s="365">
        <v>17824076.575000003</v>
      </c>
      <c r="L36" s="366">
        <f t="shared" si="2"/>
        <v>0</v>
      </c>
      <c r="M36" s="365">
        <v>18206739.471091777</v>
      </c>
      <c r="N36" s="365">
        <v>18191045.716017429</v>
      </c>
      <c r="O36" s="366">
        <f t="shared" si="3"/>
        <v>-15693.755074348301</v>
      </c>
      <c r="P36" s="365">
        <v>317780.81</v>
      </c>
      <c r="Q36" s="365">
        <v>317780.81</v>
      </c>
      <c r="R36" s="366">
        <f t="shared" si="4"/>
        <v>0</v>
      </c>
      <c r="S36" s="365">
        <v>329000</v>
      </c>
      <c r="T36" s="365">
        <v>329000</v>
      </c>
      <c r="U36" s="365">
        <v>323390.40500000003</v>
      </c>
      <c r="V36" s="365">
        <v>323390.40500000003</v>
      </c>
      <c r="W36" s="365">
        <v>333519.2792050275</v>
      </c>
      <c r="X36" s="365">
        <v>333062.45008183201</v>
      </c>
      <c r="Y36" s="365">
        <v>18540258.750296805</v>
      </c>
      <c r="Z36" s="365">
        <v>18524108.166099261</v>
      </c>
      <c r="AA36" s="366">
        <f t="shared" si="5"/>
        <v>-16150.584197543561</v>
      </c>
      <c r="AB36" s="366">
        <f t="shared" si="6"/>
        <v>5912.0723055793387</v>
      </c>
      <c r="AC36" s="366">
        <f t="shared" si="7"/>
        <v>5906.922246842877</v>
      </c>
      <c r="AD36" s="365">
        <f t="shared" si="8"/>
        <v>-5.1500587364616877</v>
      </c>
      <c r="AE36" s="367">
        <f t="shared" si="9"/>
        <v>-8.711088887734807E-4</v>
      </c>
      <c r="AF36" s="324">
        <v>12</v>
      </c>
    </row>
    <row r="37" spans="1:32" ht="16.5">
      <c r="A37" s="351">
        <v>91</v>
      </c>
      <c r="B37" s="10" t="s">
        <v>267</v>
      </c>
      <c r="C37" s="365">
        <v>658457</v>
      </c>
      <c r="D37" s="365">
        <v>2265054286.2799997</v>
      </c>
      <c r="E37" s="365">
        <v>2256402056.1299996</v>
      </c>
      <c r="F37" s="366">
        <f t="shared" si="0"/>
        <v>-8652230.1500000954</v>
      </c>
      <c r="G37" s="365">
        <v>2455083000</v>
      </c>
      <c r="H37" s="365">
        <v>2455083000</v>
      </c>
      <c r="I37" s="366">
        <f t="shared" si="1"/>
        <v>0</v>
      </c>
      <c r="J37" s="365">
        <v>2360068643.1399999</v>
      </c>
      <c r="K37" s="365">
        <v>2355742528.0649996</v>
      </c>
      <c r="L37" s="366">
        <f t="shared" si="2"/>
        <v>-4326115.0750002861</v>
      </c>
      <c r="M37" s="365">
        <v>2410736665.0237274</v>
      </c>
      <c r="N37" s="365">
        <v>2404243487.3345957</v>
      </c>
      <c r="O37" s="366">
        <f t="shared" si="3"/>
        <v>-6493177.6891317368</v>
      </c>
      <c r="P37" s="365">
        <v>44093601.219999991</v>
      </c>
      <c r="Q37" s="365">
        <v>44093601.219999999</v>
      </c>
      <c r="R37" s="366">
        <f t="shared" si="4"/>
        <v>0</v>
      </c>
      <c r="S37" s="365">
        <v>52599000</v>
      </c>
      <c r="T37" s="365">
        <v>52599000</v>
      </c>
      <c r="U37" s="365">
        <v>48346300.609999999</v>
      </c>
      <c r="V37" s="365">
        <v>48346300.609999999</v>
      </c>
      <c r="W37" s="365">
        <v>49860549.609308235</v>
      </c>
      <c r="X37" s="365">
        <v>49792254.453434914</v>
      </c>
      <c r="Y37" s="365">
        <v>2460597214.6330357</v>
      </c>
      <c r="Z37" s="365">
        <v>2454035741.7880306</v>
      </c>
      <c r="AA37" s="366">
        <f t="shared" si="5"/>
        <v>-6561472.8450050354</v>
      </c>
      <c r="AB37" s="366">
        <f t="shared" si="6"/>
        <v>3736.9140500185063</v>
      </c>
      <c r="AC37" s="366">
        <f t="shared" si="7"/>
        <v>3726.9491277152961</v>
      </c>
      <c r="AD37" s="365">
        <f t="shared" si="8"/>
        <v>-9.9649223032101872</v>
      </c>
      <c r="AE37" s="367">
        <f t="shared" si="9"/>
        <v>-2.6666180088249121E-3</v>
      </c>
      <c r="AF37" s="324">
        <v>1</v>
      </c>
    </row>
    <row r="38" spans="1:32" ht="16.5">
      <c r="A38" s="351">
        <v>92</v>
      </c>
      <c r="B38" s="10" t="s">
        <v>268</v>
      </c>
      <c r="C38" s="365">
        <v>239206</v>
      </c>
      <c r="D38" s="365">
        <v>722466642.8599999</v>
      </c>
      <c r="E38" s="365">
        <v>722466642.8599999</v>
      </c>
      <c r="F38" s="366">
        <f t="shared" si="0"/>
        <v>0</v>
      </c>
      <c r="G38" s="365">
        <v>768716000</v>
      </c>
      <c r="H38" s="365">
        <v>768716000</v>
      </c>
      <c r="I38" s="366">
        <f t="shared" si="1"/>
        <v>0</v>
      </c>
      <c r="J38" s="365">
        <v>745591321.42999995</v>
      </c>
      <c r="K38" s="365">
        <v>745591321.42999995</v>
      </c>
      <c r="L38" s="366">
        <f t="shared" si="2"/>
        <v>0</v>
      </c>
      <c r="M38" s="365">
        <v>761598329.31951225</v>
      </c>
      <c r="N38" s="365">
        <v>760941850.56534827</v>
      </c>
      <c r="O38" s="366">
        <f t="shared" si="3"/>
        <v>-656478.75416398048</v>
      </c>
      <c r="P38" s="365">
        <v>9918714.5799999982</v>
      </c>
      <c r="Q38" s="365">
        <v>9918714.5800000019</v>
      </c>
      <c r="R38" s="366">
        <f t="shared" si="4"/>
        <v>0</v>
      </c>
      <c r="S38" s="365">
        <v>11462000</v>
      </c>
      <c r="T38" s="365">
        <v>11462000</v>
      </c>
      <c r="U38" s="365">
        <v>10690357.289999999</v>
      </c>
      <c r="V38" s="365">
        <v>10690357.290000001</v>
      </c>
      <c r="W38" s="365">
        <v>11025188.75847603</v>
      </c>
      <c r="X38" s="365">
        <v>11010087.300696427</v>
      </c>
      <c r="Y38" s="365">
        <v>772623518.07798827</v>
      </c>
      <c r="Z38" s="365">
        <v>771951937.86604464</v>
      </c>
      <c r="AA38" s="366">
        <f t="shared" si="5"/>
        <v>-671580.2119436264</v>
      </c>
      <c r="AB38" s="366">
        <f t="shared" si="6"/>
        <v>3229.9504112688992</v>
      </c>
      <c r="AC38" s="366">
        <f t="shared" si="7"/>
        <v>3227.142872110418</v>
      </c>
      <c r="AD38" s="365">
        <f t="shared" si="8"/>
        <v>-2.8075391584811769</v>
      </c>
      <c r="AE38" s="367">
        <f t="shared" si="9"/>
        <v>-8.6922051455837169E-4</v>
      </c>
      <c r="AF38" s="324">
        <v>1</v>
      </c>
    </row>
    <row r="39" spans="1:32" ht="16.5">
      <c r="A39" s="351">
        <v>97</v>
      </c>
      <c r="B39" s="10" t="s">
        <v>51</v>
      </c>
      <c r="C39" s="365">
        <v>2131</v>
      </c>
      <c r="D39" s="365">
        <v>10963401.5</v>
      </c>
      <c r="E39" s="365">
        <v>10963401.5</v>
      </c>
      <c r="F39" s="366">
        <f t="shared" si="0"/>
        <v>0</v>
      </c>
      <c r="G39" s="365">
        <v>10028000</v>
      </c>
      <c r="H39" s="365">
        <v>10028000</v>
      </c>
      <c r="I39" s="366">
        <f t="shared" si="1"/>
        <v>0</v>
      </c>
      <c r="J39" s="365">
        <v>10495700.75</v>
      </c>
      <c r="K39" s="365">
        <v>10495700.75</v>
      </c>
      <c r="L39" s="366">
        <f t="shared" si="2"/>
        <v>0</v>
      </c>
      <c r="M39" s="365">
        <v>10721031.651637895</v>
      </c>
      <c r="N39" s="365">
        <v>10711790.389897851</v>
      </c>
      <c r="O39" s="366">
        <f t="shared" si="3"/>
        <v>-9241.2617400437593</v>
      </c>
      <c r="P39" s="365">
        <v>208935.67</v>
      </c>
      <c r="Q39" s="365">
        <v>208935.67</v>
      </c>
      <c r="R39" s="366">
        <f t="shared" si="4"/>
        <v>0</v>
      </c>
      <c r="S39" s="365">
        <v>230000</v>
      </c>
      <c r="T39" s="365">
        <v>230000</v>
      </c>
      <c r="U39" s="365">
        <v>219467.83500000002</v>
      </c>
      <c r="V39" s="365">
        <v>219467.83500000002</v>
      </c>
      <c r="W39" s="365">
        <v>226341.76217407535</v>
      </c>
      <c r="X39" s="365">
        <v>226031.73659173731</v>
      </c>
      <c r="Y39" s="365">
        <v>10947373.413811971</v>
      </c>
      <c r="Z39" s="365">
        <v>10937822.126489589</v>
      </c>
      <c r="AA39" s="366">
        <f t="shared" si="5"/>
        <v>-9551.2873223815113</v>
      </c>
      <c r="AB39" s="366">
        <f t="shared" si="6"/>
        <v>5137.200100334102</v>
      </c>
      <c r="AC39" s="366">
        <f t="shared" si="7"/>
        <v>5132.7180321396472</v>
      </c>
      <c r="AD39" s="365">
        <f t="shared" si="8"/>
        <v>-4.4820681944547687</v>
      </c>
      <c r="AE39" s="367">
        <f t="shared" si="9"/>
        <v>-8.7247296327103824E-4</v>
      </c>
      <c r="AF39" s="324">
        <v>10</v>
      </c>
    </row>
    <row r="40" spans="1:32" ht="16.5">
      <c r="A40" s="351">
        <v>98</v>
      </c>
      <c r="B40" s="10" t="s">
        <v>52</v>
      </c>
      <c r="C40" s="365">
        <v>23090</v>
      </c>
      <c r="D40" s="365">
        <v>74742182.010000005</v>
      </c>
      <c r="E40" s="365">
        <v>74742182.010000005</v>
      </c>
      <c r="F40" s="366">
        <f t="shared" si="0"/>
        <v>0</v>
      </c>
      <c r="G40" s="365">
        <v>82984000</v>
      </c>
      <c r="H40" s="365">
        <v>82984000</v>
      </c>
      <c r="I40" s="366">
        <f t="shared" si="1"/>
        <v>0</v>
      </c>
      <c r="J40" s="365">
        <v>78863091.004999995</v>
      </c>
      <c r="K40" s="365">
        <v>78863091.004999995</v>
      </c>
      <c r="L40" s="366">
        <f t="shared" si="2"/>
        <v>0</v>
      </c>
      <c r="M40" s="365">
        <v>80556192.954587102</v>
      </c>
      <c r="N40" s="365">
        <v>80486755.526542485</v>
      </c>
      <c r="O40" s="366">
        <f t="shared" si="3"/>
        <v>-69437.428044617176</v>
      </c>
      <c r="P40" s="365">
        <v>2365657.4</v>
      </c>
      <c r="Q40" s="365">
        <v>2365657.4</v>
      </c>
      <c r="R40" s="366">
        <f t="shared" si="4"/>
        <v>0</v>
      </c>
      <c r="S40" s="365">
        <v>2460000</v>
      </c>
      <c r="T40" s="365">
        <v>2460000</v>
      </c>
      <c r="U40" s="365">
        <v>2412828.7000000002</v>
      </c>
      <c r="V40" s="365">
        <v>2412828.7000000002</v>
      </c>
      <c r="W40" s="365">
        <v>2488400.6341165365</v>
      </c>
      <c r="X40" s="365">
        <v>2484992.2138220575</v>
      </c>
      <c r="Y40" s="365">
        <v>83044593.588703632</v>
      </c>
      <c r="Z40" s="365">
        <v>82971747.740364537</v>
      </c>
      <c r="AA40" s="366">
        <f t="shared" si="5"/>
        <v>-72845.848339095712</v>
      </c>
      <c r="AB40" s="366">
        <f t="shared" si="6"/>
        <v>3596.5610042747348</v>
      </c>
      <c r="AC40" s="366">
        <f t="shared" si="7"/>
        <v>3593.4061386039211</v>
      </c>
      <c r="AD40" s="365">
        <f t="shared" si="8"/>
        <v>-3.1548656708137059</v>
      </c>
      <c r="AE40" s="367">
        <f t="shared" si="9"/>
        <v>-8.771895338530205E-4</v>
      </c>
      <c r="AF40" s="324">
        <v>7</v>
      </c>
    </row>
    <row r="41" spans="1:32" ht="16.5">
      <c r="A41" s="351">
        <v>102</v>
      </c>
      <c r="B41" s="10" t="s">
        <v>269</v>
      </c>
      <c r="C41" s="365">
        <v>9870</v>
      </c>
      <c r="D41" s="365">
        <v>36966321.56000001</v>
      </c>
      <c r="E41" s="365">
        <v>36966321.560000002</v>
      </c>
      <c r="F41" s="366">
        <f t="shared" si="0"/>
        <v>0</v>
      </c>
      <c r="G41" s="365">
        <v>38834000</v>
      </c>
      <c r="H41" s="365">
        <v>38834000</v>
      </c>
      <c r="I41" s="366">
        <f t="shared" si="1"/>
        <v>0</v>
      </c>
      <c r="J41" s="365">
        <v>37900160.780000001</v>
      </c>
      <c r="K41" s="365">
        <v>37900160.780000001</v>
      </c>
      <c r="L41" s="366">
        <f t="shared" si="2"/>
        <v>0</v>
      </c>
      <c r="M41" s="365">
        <v>38713834.645537615</v>
      </c>
      <c r="N41" s="365">
        <v>38680464.286178075</v>
      </c>
      <c r="O41" s="366">
        <f t="shared" si="3"/>
        <v>-33370.359359540045</v>
      </c>
      <c r="P41" s="365">
        <v>1147856.8700000001</v>
      </c>
      <c r="Q41" s="365">
        <v>1147856.8700000001</v>
      </c>
      <c r="R41" s="366">
        <f t="shared" si="4"/>
        <v>0</v>
      </c>
      <c r="S41" s="365">
        <v>1202000</v>
      </c>
      <c r="T41" s="365">
        <v>1202000</v>
      </c>
      <c r="U41" s="365">
        <v>1174928.4350000001</v>
      </c>
      <c r="V41" s="365">
        <v>1174928.4350000001</v>
      </c>
      <c r="W41" s="365">
        <v>1211728.235284813</v>
      </c>
      <c r="X41" s="365">
        <v>1210068.5029041371</v>
      </c>
      <c r="Y41" s="365">
        <v>39925562.880822428</v>
      </c>
      <c r="Z41" s="365">
        <v>39890532.789082214</v>
      </c>
      <c r="AA41" s="366">
        <f t="shared" si="5"/>
        <v>-35030.091740213335</v>
      </c>
      <c r="AB41" s="366">
        <f t="shared" si="6"/>
        <v>4045.1431490194964</v>
      </c>
      <c r="AC41" s="366">
        <f t="shared" si="7"/>
        <v>4041.5940009201836</v>
      </c>
      <c r="AD41" s="365">
        <f t="shared" si="8"/>
        <v>-3.549148099312788</v>
      </c>
      <c r="AE41" s="367">
        <f t="shared" si="9"/>
        <v>-8.7738504388233261E-4</v>
      </c>
      <c r="AF41" s="324">
        <v>4</v>
      </c>
    </row>
    <row r="42" spans="1:32" ht="16.5">
      <c r="A42" s="351">
        <v>103</v>
      </c>
      <c r="B42" s="10" t="s">
        <v>53</v>
      </c>
      <c r="C42" s="365">
        <v>2166</v>
      </c>
      <c r="D42" s="365">
        <v>8151834.79</v>
      </c>
      <c r="E42" s="365">
        <v>8106752</v>
      </c>
      <c r="F42" s="366">
        <f t="shared" si="0"/>
        <v>-45082.790000000037</v>
      </c>
      <c r="G42" s="365">
        <v>8348000</v>
      </c>
      <c r="H42" s="365">
        <v>8348000</v>
      </c>
      <c r="I42" s="366">
        <f t="shared" si="1"/>
        <v>0</v>
      </c>
      <c r="J42" s="365">
        <v>8249917.3949999996</v>
      </c>
      <c r="K42" s="365">
        <v>8227376</v>
      </c>
      <c r="L42" s="366">
        <f t="shared" si="2"/>
        <v>-22541.394999999553</v>
      </c>
      <c r="M42" s="365">
        <v>8427033.8514741883</v>
      </c>
      <c r="N42" s="365">
        <v>8396764.4724318404</v>
      </c>
      <c r="O42" s="366">
        <f t="shared" si="3"/>
        <v>-30269.379042347893</v>
      </c>
      <c r="P42" s="365">
        <v>197647.31</v>
      </c>
      <c r="Q42" s="365">
        <v>197647.31</v>
      </c>
      <c r="R42" s="366">
        <f t="shared" si="4"/>
        <v>0</v>
      </c>
      <c r="S42" s="365">
        <v>197000</v>
      </c>
      <c r="T42" s="365">
        <v>197000</v>
      </c>
      <c r="U42" s="365">
        <v>197323.655</v>
      </c>
      <c r="V42" s="365">
        <v>197323.655</v>
      </c>
      <c r="W42" s="365">
        <v>203504.00682327454</v>
      </c>
      <c r="X42" s="365">
        <v>203225.26264624993</v>
      </c>
      <c r="Y42" s="365">
        <v>8630537.8582974635</v>
      </c>
      <c r="Z42" s="365">
        <v>8599989.7350780908</v>
      </c>
      <c r="AA42" s="366">
        <f t="shared" si="5"/>
        <v>-30548.123219372705</v>
      </c>
      <c r="AB42" s="366">
        <f t="shared" si="6"/>
        <v>3984.5511811160959</v>
      </c>
      <c r="AC42" s="366">
        <f t="shared" si="7"/>
        <v>3970.4477077922857</v>
      </c>
      <c r="AD42" s="365">
        <f t="shared" si="8"/>
        <v>-14.103473323810249</v>
      </c>
      <c r="AE42" s="367">
        <f t="shared" si="9"/>
        <v>-3.5395387542392627E-3</v>
      </c>
      <c r="AF42" s="324">
        <v>5</v>
      </c>
    </row>
    <row r="43" spans="1:32" ht="16.5">
      <c r="A43" s="351">
        <v>105</v>
      </c>
      <c r="B43" s="10" t="s">
        <v>54</v>
      </c>
      <c r="C43" s="365">
        <v>2139</v>
      </c>
      <c r="D43" s="365">
        <v>12728564.75</v>
      </c>
      <c r="E43" s="365">
        <v>12728564.75</v>
      </c>
      <c r="F43" s="366">
        <f t="shared" si="0"/>
        <v>0</v>
      </c>
      <c r="G43" s="365">
        <v>13400000</v>
      </c>
      <c r="H43" s="365">
        <v>13400000</v>
      </c>
      <c r="I43" s="366">
        <f t="shared" si="1"/>
        <v>0</v>
      </c>
      <c r="J43" s="365">
        <v>13064282.375</v>
      </c>
      <c r="K43" s="365">
        <v>13064282.375</v>
      </c>
      <c r="L43" s="366">
        <f t="shared" si="2"/>
        <v>0</v>
      </c>
      <c r="M43" s="365">
        <v>13344757.837947132</v>
      </c>
      <c r="N43" s="365">
        <v>13333254.989709655</v>
      </c>
      <c r="O43" s="366">
        <f t="shared" si="3"/>
        <v>-11502.848237477243</v>
      </c>
      <c r="P43" s="365">
        <v>307997.19</v>
      </c>
      <c r="Q43" s="365">
        <v>307997.19</v>
      </c>
      <c r="R43" s="366">
        <f t="shared" si="4"/>
        <v>0</v>
      </c>
      <c r="S43" s="365">
        <v>323000</v>
      </c>
      <c r="T43" s="365">
        <v>323000</v>
      </c>
      <c r="U43" s="365">
        <v>315498.59499999997</v>
      </c>
      <c r="V43" s="365">
        <v>315498.59499999997</v>
      </c>
      <c r="W43" s="365">
        <v>325380.29071888787</v>
      </c>
      <c r="X43" s="365">
        <v>324934.60975774971</v>
      </c>
      <c r="Y43" s="365">
        <v>13670138.128666019</v>
      </c>
      <c r="Z43" s="365">
        <v>13658189.599467404</v>
      </c>
      <c r="AA43" s="366">
        <f t="shared" si="5"/>
        <v>-11948.52919861488</v>
      </c>
      <c r="AB43" s="366">
        <f t="shared" si="6"/>
        <v>6390.9014159261424</v>
      </c>
      <c r="AC43" s="366">
        <f t="shared" si="7"/>
        <v>6385.3153807701747</v>
      </c>
      <c r="AD43" s="365">
        <f t="shared" si="8"/>
        <v>-5.5860351559676928</v>
      </c>
      <c r="AE43" s="367">
        <f t="shared" si="9"/>
        <v>-8.7406060466639016E-4</v>
      </c>
      <c r="AF43" s="324">
        <v>18</v>
      </c>
    </row>
    <row r="44" spans="1:32" ht="16.5">
      <c r="A44" s="351">
        <v>106</v>
      </c>
      <c r="B44" s="10" t="s">
        <v>270</v>
      </c>
      <c r="C44" s="365">
        <v>46880</v>
      </c>
      <c r="D44" s="365">
        <v>168671903.75999996</v>
      </c>
      <c r="E44" s="365">
        <v>168671903.75999996</v>
      </c>
      <c r="F44" s="366">
        <f t="shared" si="0"/>
        <v>0</v>
      </c>
      <c r="G44" s="365">
        <v>174210000</v>
      </c>
      <c r="H44" s="365">
        <v>174210000</v>
      </c>
      <c r="I44" s="366">
        <f t="shared" si="1"/>
        <v>0</v>
      </c>
      <c r="J44" s="365">
        <v>171440951.88</v>
      </c>
      <c r="K44" s="365">
        <v>171440951.88</v>
      </c>
      <c r="L44" s="366">
        <f t="shared" si="2"/>
        <v>0</v>
      </c>
      <c r="M44" s="365">
        <v>175121596.47772056</v>
      </c>
      <c r="N44" s="365">
        <v>174970646.0317215</v>
      </c>
      <c r="O44" s="366">
        <f t="shared" si="3"/>
        <v>-150950.4459990561</v>
      </c>
      <c r="P44" s="365">
        <v>3486302.3899999997</v>
      </c>
      <c r="Q44" s="365">
        <v>3486302.3899999997</v>
      </c>
      <c r="R44" s="366">
        <f t="shared" si="4"/>
        <v>0</v>
      </c>
      <c r="S44" s="365">
        <v>3455000</v>
      </c>
      <c r="T44" s="365">
        <v>3455000</v>
      </c>
      <c r="U44" s="365">
        <v>3470651.1949999998</v>
      </c>
      <c r="V44" s="365">
        <v>3470651.1949999998</v>
      </c>
      <c r="W44" s="365">
        <v>3579355.0675335196</v>
      </c>
      <c r="X44" s="365">
        <v>3574452.3415471716</v>
      </c>
      <c r="Y44" s="365">
        <v>178700951.54525408</v>
      </c>
      <c r="Z44" s="365">
        <v>178545098.37326866</v>
      </c>
      <c r="AA44" s="366">
        <f t="shared" si="5"/>
        <v>-155853.1719854176</v>
      </c>
      <c r="AB44" s="366">
        <f t="shared" si="6"/>
        <v>3811.8803657264098</v>
      </c>
      <c r="AC44" s="366">
        <f t="shared" si="7"/>
        <v>3808.5558526721134</v>
      </c>
      <c r="AD44" s="365">
        <f t="shared" si="8"/>
        <v>-3.3245130542964034</v>
      </c>
      <c r="AE44" s="367">
        <f t="shared" si="9"/>
        <v>-8.7214517123568455E-4</v>
      </c>
      <c r="AF44" s="324">
        <v>1</v>
      </c>
    </row>
    <row r="45" spans="1:32" ht="16.5">
      <c r="A45" s="351">
        <v>108</v>
      </c>
      <c r="B45" s="10" t="s">
        <v>271</v>
      </c>
      <c r="C45" s="365">
        <v>10337</v>
      </c>
      <c r="D45" s="365">
        <v>36028907.240000002</v>
      </c>
      <c r="E45" s="365">
        <v>36028907.240000002</v>
      </c>
      <c r="F45" s="366">
        <f t="shared" si="0"/>
        <v>0</v>
      </c>
      <c r="G45" s="365">
        <v>37873000</v>
      </c>
      <c r="H45" s="365">
        <v>37873000</v>
      </c>
      <c r="I45" s="366">
        <f t="shared" si="1"/>
        <v>0</v>
      </c>
      <c r="J45" s="365">
        <v>36950953.620000005</v>
      </c>
      <c r="K45" s="365">
        <v>36950953.620000005</v>
      </c>
      <c r="L45" s="366">
        <f t="shared" si="2"/>
        <v>0</v>
      </c>
      <c r="M45" s="365">
        <v>37744249.074386373</v>
      </c>
      <c r="N45" s="365">
        <v>37711714.473593131</v>
      </c>
      <c r="O45" s="366">
        <f t="shared" si="3"/>
        <v>-32534.600793242455</v>
      </c>
      <c r="P45" s="365">
        <v>783768</v>
      </c>
      <c r="Q45" s="365">
        <v>783768</v>
      </c>
      <c r="R45" s="366">
        <f t="shared" si="4"/>
        <v>0</v>
      </c>
      <c r="S45" s="365">
        <v>795000</v>
      </c>
      <c r="T45" s="365">
        <v>795000</v>
      </c>
      <c r="U45" s="365">
        <v>789384</v>
      </c>
      <c r="V45" s="365">
        <v>789384</v>
      </c>
      <c r="W45" s="365">
        <v>814108.20675394312</v>
      </c>
      <c r="X45" s="365">
        <v>812993.10378549073</v>
      </c>
      <c r="Y45" s="365">
        <v>38558357.281140313</v>
      </c>
      <c r="Z45" s="365">
        <v>38524707.577378623</v>
      </c>
      <c r="AA45" s="366">
        <f t="shared" si="5"/>
        <v>-33649.703761689365</v>
      </c>
      <c r="AB45" s="366">
        <f t="shared" si="6"/>
        <v>3730.1303357976503</v>
      </c>
      <c r="AC45" s="366">
        <f t="shared" si="7"/>
        <v>3726.875067948014</v>
      </c>
      <c r="AD45" s="365">
        <f t="shared" si="8"/>
        <v>-3.2552678496363114</v>
      </c>
      <c r="AE45" s="367">
        <f t="shared" si="9"/>
        <v>-8.7269547082466912E-4</v>
      </c>
      <c r="AF45" s="324">
        <v>6</v>
      </c>
    </row>
    <row r="46" spans="1:32" ht="16.5">
      <c r="A46" s="351">
        <v>109</v>
      </c>
      <c r="B46" s="10" t="s">
        <v>272</v>
      </c>
      <c r="C46" s="365">
        <v>67971</v>
      </c>
      <c r="D46" s="365">
        <v>254386419.87000006</v>
      </c>
      <c r="E46" s="365">
        <v>254386419.87000006</v>
      </c>
      <c r="F46" s="366">
        <f t="shared" si="0"/>
        <v>0</v>
      </c>
      <c r="G46" s="365">
        <v>267007000</v>
      </c>
      <c r="H46" s="365">
        <v>267007000</v>
      </c>
      <c r="I46" s="366">
        <f t="shared" si="1"/>
        <v>0</v>
      </c>
      <c r="J46" s="365">
        <v>260696709.93500003</v>
      </c>
      <c r="K46" s="365">
        <v>260696709.93500003</v>
      </c>
      <c r="L46" s="366">
        <f t="shared" si="2"/>
        <v>0</v>
      </c>
      <c r="M46" s="365">
        <v>266293575.36618015</v>
      </c>
      <c r="N46" s="365">
        <v>266064036.94957873</v>
      </c>
      <c r="O46" s="366">
        <f t="shared" si="3"/>
        <v>-229538.41660141945</v>
      </c>
      <c r="P46" s="365">
        <v>4940206.2900000028</v>
      </c>
      <c r="Q46" s="365">
        <v>4939575.7500000009</v>
      </c>
      <c r="R46" s="366">
        <f t="shared" si="4"/>
        <v>-630.5400000018999</v>
      </c>
      <c r="S46" s="365">
        <v>4838000</v>
      </c>
      <c r="T46" s="365">
        <v>4838000</v>
      </c>
      <c r="U46" s="365">
        <v>4889103.1450000014</v>
      </c>
      <c r="V46" s="365">
        <v>4888787.875</v>
      </c>
      <c r="W46" s="365">
        <v>5042234.1902179616</v>
      </c>
      <c r="X46" s="365">
        <v>5035003.0254541812</v>
      </c>
      <c r="Y46" s="365">
        <v>271335809.55639809</v>
      </c>
      <c r="Z46" s="365">
        <v>271099039.97503293</v>
      </c>
      <c r="AA46" s="366">
        <f t="shared" si="5"/>
        <v>-236769.58136516809</v>
      </c>
      <c r="AB46" s="366">
        <f t="shared" si="6"/>
        <v>3991.9349363169308</v>
      </c>
      <c r="AC46" s="366">
        <f t="shared" si="7"/>
        <v>3988.4515451447369</v>
      </c>
      <c r="AD46" s="365">
        <f t="shared" si="8"/>
        <v>-3.483391172193933</v>
      </c>
      <c r="AE46" s="367">
        <f t="shared" si="9"/>
        <v>-8.7260720121050015E-4</v>
      </c>
      <c r="AF46" s="324">
        <v>5</v>
      </c>
    </row>
    <row r="47" spans="1:32" ht="16.5">
      <c r="A47" s="351">
        <v>111</v>
      </c>
      <c r="B47" s="10" t="s">
        <v>55</v>
      </c>
      <c r="C47" s="365">
        <v>18344</v>
      </c>
      <c r="D47" s="365">
        <v>76544263.310000017</v>
      </c>
      <c r="E47" s="365">
        <v>76544263.310000017</v>
      </c>
      <c r="F47" s="366">
        <f t="shared" si="0"/>
        <v>0</v>
      </c>
      <c r="G47" s="365">
        <v>79881000</v>
      </c>
      <c r="H47" s="365">
        <v>79881000</v>
      </c>
      <c r="I47" s="366">
        <f t="shared" si="1"/>
        <v>0</v>
      </c>
      <c r="J47" s="365">
        <v>78212631.655000001</v>
      </c>
      <c r="K47" s="365">
        <v>78212631.655000001</v>
      </c>
      <c r="L47" s="366">
        <f t="shared" si="2"/>
        <v>0</v>
      </c>
      <c r="M47" s="365">
        <v>79891768.973229438</v>
      </c>
      <c r="N47" s="365">
        <v>79822904.26207602</v>
      </c>
      <c r="O47" s="366">
        <f t="shared" si="3"/>
        <v>-68864.711153417826</v>
      </c>
      <c r="P47" s="365">
        <v>2253614.91</v>
      </c>
      <c r="Q47" s="365">
        <v>2253614.91</v>
      </c>
      <c r="R47" s="366">
        <f t="shared" si="4"/>
        <v>0</v>
      </c>
      <c r="S47" s="365">
        <v>2356000</v>
      </c>
      <c r="T47" s="365">
        <v>2356000</v>
      </c>
      <c r="U47" s="365">
        <v>2304807.4550000001</v>
      </c>
      <c r="V47" s="365">
        <v>2304807.4550000001</v>
      </c>
      <c r="W47" s="365">
        <v>2376996.0679506673</v>
      </c>
      <c r="X47" s="365">
        <v>2373740.2410846781</v>
      </c>
      <c r="Y47" s="365">
        <v>82268765.041180104</v>
      </c>
      <c r="Z47" s="365">
        <v>82196644.5031607</v>
      </c>
      <c r="AA47" s="366">
        <f t="shared" si="5"/>
        <v>-72120.538019403815</v>
      </c>
      <c r="AB47" s="366">
        <f t="shared" si="6"/>
        <v>4484.7778587647244</v>
      </c>
      <c r="AC47" s="366">
        <f t="shared" si="7"/>
        <v>4480.8462986895283</v>
      </c>
      <c r="AD47" s="365">
        <f t="shared" si="8"/>
        <v>-3.9315600751961028</v>
      </c>
      <c r="AE47" s="367">
        <f t="shared" si="9"/>
        <v>-8.7664544354466682E-4</v>
      </c>
      <c r="AF47" s="324">
        <v>7</v>
      </c>
    </row>
    <row r="48" spans="1:32" ht="16.5">
      <c r="A48" s="351">
        <v>139</v>
      </c>
      <c r="B48" s="10" t="s">
        <v>273</v>
      </c>
      <c r="C48" s="365">
        <v>9912</v>
      </c>
      <c r="D48" s="365">
        <v>36410000</v>
      </c>
      <c r="E48" s="365">
        <v>36358037.780000009</v>
      </c>
      <c r="F48" s="366">
        <f t="shared" si="0"/>
        <v>-51962.219999991357</v>
      </c>
      <c r="G48" s="365">
        <v>36082000</v>
      </c>
      <c r="H48" s="365">
        <v>36082000</v>
      </c>
      <c r="I48" s="366">
        <f t="shared" si="1"/>
        <v>0</v>
      </c>
      <c r="J48" s="365">
        <v>36246000</v>
      </c>
      <c r="K48" s="365">
        <v>36220018.890000001</v>
      </c>
      <c r="L48" s="366">
        <f t="shared" si="2"/>
        <v>-25981.109999999404</v>
      </c>
      <c r="M48" s="365">
        <v>37024160.892284118</v>
      </c>
      <c r="N48" s="365">
        <v>36965730.970161341</v>
      </c>
      <c r="O48" s="366">
        <f t="shared" si="3"/>
        <v>-58429.922122776508</v>
      </c>
      <c r="P48" s="365">
        <v>699000</v>
      </c>
      <c r="Q48" s="365">
        <v>830678.24</v>
      </c>
      <c r="R48" s="366">
        <f t="shared" si="4"/>
        <v>131678.24</v>
      </c>
      <c r="S48" s="365">
        <v>709000</v>
      </c>
      <c r="T48" s="365">
        <v>709000</v>
      </c>
      <c r="U48" s="365">
        <v>704000</v>
      </c>
      <c r="V48" s="365">
        <v>769839.12</v>
      </c>
      <c r="W48" s="365">
        <v>726049.90417183016</v>
      </c>
      <c r="X48" s="365">
        <v>792863.67038639099</v>
      </c>
      <c r="Y48" s="365">
        <v>37750210.79645595</v>
      </c>
      <c r="Z48" s="365">
        <v>37758594.64054773</v>
      </c>
      <c r="AA48" s="366">
        <f t="shared" si="5"/>
        <v>8383.8440917804837</v>
      </c>
      <c r="AB48" s="366">
        <f t="shared" si="6"/>
        <v>3808.536198189664</v>
      </c>
      <c r="AC48" s="366">
        <f t="shared" si="7"/>
        <v>3809.3820258825394</v>
      </c>
      <c r="AD48" s="365">
        <f t="shared" si="8"/>
        <v>0.84582769287544579</v>
      </c>
      <c r="AE48" s="367">
        <f t="shared" si="9"/>
        <v>2.2208734507433552E-4</v>
      </c>
      <c r="AF48" s="324">
        <v>17</v>
      </c>
    </row>
    <row r="49" spans="1:32" ht="16.5">
      <c r="A49" s="351">
        <v>140</v>
      </c>
      <c r="B49" s="10" t="s">
        <v>274</v>
      </c>
      <c r="C49" s="365">
        <v>20958</v>
      </c>
      <c r="D49" s="365">
        <v>80155126.450000003</v>
      </c>
      <c r="E49" s="365">
        <v>80155126.450000003</v>
      </c>
      <c r="F49" s="366">
        <f t="shared" si="0"/>
        <v>0</v>
      </c>
      <c r="G49" s="365">
        <v>85156000</v>
      </c>
      <c r="H49" s="365">
        <v>85156000</v>
      </c>
      <c r="I49" s="366">
        <f t="shared" si="1"/>
        <v>0</v>
      </c>
      <c r="J49" s="365">
        <v>82655563.224999994</v>
      </c>
      <c r="K49" s="365">
        <v>82655563.224999994</v>
      </c>
      <c r="L49" s="366">
        <f t="shared" si="2"/>
        <v>0</v>
      </c>
      <c r="M49" s="365">
        <v>84430085.291749761</v>
      </c>
      <c r="N49" s="365">
        <v>84357308.665183604</v>
      </c>
      <c r="O49" s="366">
        <f t="shared" si="3"/>
        <v>-72776.626566156745</v>
      </c>
      <c r="P49" s="365">
        <v>1975545</v>
      </c>
      <c r="Q49" s="365">
        <v>1975545</v>
      </c>
      <c r="R49" s="366">
        <f t="shared" si="4"/>
        <v>0</v>
      </c>
      <c r="S49" s="365">
        <v>2123000</v>
      </c>
      <c r="T49" s="365">
        <v>2123000</v>
      </c>
      <c r="U49" s="365">
        <v>2049272.5</v>
      </c>
      <c r="V49" s="365">
        <v>2049272.5</v>
      </c>
      <c r="W49" s="365">
        <v>2113457.531600805</v>
      </c>
      <c r="X49" s="365">
        <v>2110562.6796049224</v>
      </c>
      <c r="Y49" s="365">
        <v>86543542.823350564</v>
      </c>
      <c r="Z49" s="365">
        <v>86467871.344788522</v>
      </c>
      <c r="AA49" s="366">
        <f t="shared" si="5"/>
        <v>-75671.478562042117</v>
      </c>
      <c r="AB49" s="366">
        <f t="shared" si="6"/>
        <v>4129.3798465192558</v>
      </c>
      <c r="AC49" s="366">
        <f t="shared" si="7"/>
        <v>4125.7692215282241</v>
      </c>
      <c r="AD49" s="365">
        <f t="shared" si="8"/>
        <v>-3.6106249910317274</v>
      </c>
      <c r="AE49" s="367">
        <f t="shared" si="9"/>
        <v>-8.743746337782904E-4</v>
      </c>
      <c r="AF49" s="324">
        <v>11</v>
      </c>
    </row>
    <row r="50" spans="1:32" ht="16.5">
      <c r="A50" s="351">
        <v>142</v>
      </c>
      <c r="B50" s="10" t="s">
        <v>275</v>
      </c>
      <c r="C50" s="365">
        <v>6559</v>
      </c>
      <c r="D50" s="365">
        <v>26033994.470000003</v>
      </c>
      <c r="E50" s="365">
        <v>26033994.470000003</v>
      </c>
      <c r="F50" s="366">
        <f t="shared" si="0"/>
        <v>0</v>
      </c>
      <c r="G50" s="365">
        <v>28699000</v>
      </c>
      <c r="H50" s="365">
        <v>28699000</v>
      </c>
      <c r="I50" s="366">
        <f t="shared" si="1"/>
        <v>0</v>
      </c>
      <c r="J50" s="365">
        <v>27366497.234999999</v>
      </c>
      <c r="K50" s="365">
        <v>27366497.234999999</v>
      </c>
      <c r="L50" s="366">
        <f t="shared" si="2"/>
        <v>0</v>
      </c>
      <c r="M50" s="365">
        <v>27954025.18034786</v>
      </c>
      <c r="N50" s="365">
        <v>27929929.508235943</v>
      </c>
      <c r="O50" s="366">
        <f t="shared" si="3"/>
        <v>-24095.672111917287</v>
      </c>
      <c r="P50" s="365">
        <v>666428.07999999996</v>
      </c>
      <c r="Q50" s="365">
        <v>666428.07999999996</v>
      </c>
      <c r="R50" s="366">
        <f t="shared" si="4"/>
        <v>0</v>
      </c>
      <c r="S50" s="365">
        <v>684000</v>
      </c>
      <c r="T50" s="365">
        <v>684000</v>
      </c>
      <c r="U50" s="365">
        <v>675214.04</v>
      </c>
      <c r="V50" s="365">
        <v>675214.04</v>
      </c>
      <c r="W50" s="365">
        <v>696362.34238277609</v>
      </c>
      <c r="X50" s="365">
        <v>695408.51866663189</v>
      </c>
      <c r="Y50" s="365">
        <v>28650387.522730637</v>
      </c>
      <c r="Z50" s="365">
        <v>28625338.026902575</v>
      </c>
      <c r="AA50" s="366">
        <f t="shared" si="5"/>
        <v>-25049.495828062296</v>
      </c>
      <c r="AB50" s="366">
        <f t="shared" si="6"/>
        <v>4368.1029917259702</v>
      </c>
      <c r="AC50" s="366">
        <f t="shared" si="7"/>
        <v>4364.2838888401548</v>
      </c>
      <c r="AD50" s="365">
        <f t="shared" si="8"/>
        <v>-3.8191028858154823</v>
      </c>
      <c r="AE50" s="367">
        <f t="shared" si="9"/>
        <v>-8.7431612602761422E-4</v>
      </c>
      <c r="AF50" s="324">
        <v>7</v>
      </c>
    </row>
    <row r="51" spans="1:32" ht="16.5">
      <c r="A51" s="351">
        <v>143</v>
      </c>
      <c r="B51" s="10" t="s">
        <v>276</v>
      </c>
      <c r="C51" s="365">
        <v>6877</v>
      </c>
      <c r="D51" s="365">
        <v>28996624.760000005</v>
      </c>
      <c r="E51" s="365">
        <v>28996624.760000005</v>
      </c>
      <c r="F51" s="366">
        <f t="shared" si="0"/>
        <v>0</v>
      </c>
      <c r="G51" s="365">
        <v>28746000</v>
      </c>
      <c r="H51" s="365">
        <v>28746000</v>
      </c>
      <c r="I51" s="366">
        <f t="shared" si="1"/>
        <v>0</v>
      </c>
      <c r="J51" s="365">
        <v>28871312.380000003</v>
      </c>
      <c r="K51" s="365">
        <v>28871312.380000003</v>
      </c>
      <c r="L51" s="366">
        <f t="shared" si="2"/>
        <v>0</v>
      </c>
      <c r="M51" s="365">
        <v>29491147.015629709</v>
      </c>
      <c r="N51" s="365">
        <v>29465726.3828547</v>
      </c>
      <c r="O51" s="366">
        <f t="shared" si="3"/>
        <v>-25420.632775008678</v>
      </c>
      <c r="P51" s="365">
        <v>545821.68000000005</v>
      </c>
      <c r="Q51" s="365">
        <v>545821.68000000005</v>
      </c>
      <c r="R51" s="366">
        <f t="shared" si="4"/>
        <v>0</v>
      </c>
      <c r="S51" s="365">
        <v>566000</v>
      </c>
      <c r="T51" s="365">
        <v>566000</v>
      </c>
      <c r="U51" s="365">
        <v>555910.84000000008</v>
      </c>
      <c r="V51" s="365">
        <v>555910.84000000008</v>
      </c>
      <c r="W51" s="365">
        <v>573322.46038363874</v>
      </c>
      <c r="X51" s="365">
        <v>572537.16725902655</v>
      </c>
      <c r="Y51" s="365">
        <v>30064469.476013348</v>
      </c>
      <c r="Z51" s="365">
        <v>30038263.550113726</v>
      </c>
      <c r="AA51" s="366">
        <f t="shared" si="5"/>
        <v>-26205.925899621099</v>
      </c>
      <c r="AB51" s="366">
        <f t="shared" si="6"/>
        <v>4371.741962485582</v>
      </c>
      <c r="AC51" s="366">
        <f t="shared" si="7"/>
        <v>4367.9313000019956</v>
      </c>
      <c r="AD51" s="365">
        <f t="shared" si="8"/>
        <v>-3.810662483586384</v>
      </c>
      <c r="AE51" s="367">
        <f t="shared" si="9"/>
        <v>-8.7165768617775586E-4</v>
      </c>
      <c r="AF51" s="324">
        <v>6</v>
      </c>
    </row>
    <row r="52" spans="1:32" ht="16.5">
      <c r="A52" s="351">
        <v>145</v>
      </c>
      <c r="B52" s="10" t="s">
        <v>277</v>
      </c>
      <c r="C52" s="365">
        <v>12366</v>
      </c>
      <c r="D52" s="365">
        <v>43036258.850000009</v>
      </c>
      <c r="E52" s="365">
        <v>42890037.710000001</v>
      </c>
      <c r="F52" s="366">
        <f t="shared" si="0"/>
        <v>-146221.14000000805</v>
      </c>
      <c r="G52" s="365">
        <v>43076000</v>
      </c>
      <c r="H52" s="365">
        <v>43076000</v>
      </c>
      <c r="I52" s="366">
        <f t="shared" si="1"/>
        <v>0</v>
      </c>
      <c r="J52" s="365">
        <v>43056129.425000004</v>
      </c>
      <c r="K52" s="365">
        <v>42983018.855000004</v>
      </c>
      <c r="L52" s="366">
        <f t="shared" si="2"/>
        <v>-73110.570000000298</v>
      </c>
      <c r="M52" s="365">
        <v>43980496.143856108</v>
      </c>
      <c r="N52" s="365">
        <v>43867970.254371732</v>
      </c>
      <c r="O52" s="366">
        <f t="shared" si="3"/>
        <v>-112525.88948437572</v>
      </c>
      <c r="P52" s="365">
        <v>1204840.1599999999</v>
      </c>
      <c r="Q52" s="365">
        <v>1204840.1599999999</v>
      </c>
      <c r="R52" s="366">
        <f t="shared" si="4"/>
        <v>0</v>
      </c>
      <c r="S52" s="365">
        <v>1266000</v>
      </c>
      <c r="T52" s="365">
        <v>1266000</v>
      </c>
      <c r="U52" s="365">
        <v>1235420.08</v>
      </c>
      <c r="V52" s="365">
        <v>1235420.08</v>
      </c>
      <c r="W52" s="365">
        <v>1274114.5322385721</v>
      </c>
      <c r="X52" s="365">
        <v>1272369.3478942052</v>
      </c>
      <c r="Y52" s="365">
        <v>45254610.676094681</v>
      </c>
      <c r="Z52" s="365">
        <v>45140339.602265939</v>
      </c>
      <c r="AA52" s="366">
        <f t="shared" si="5"/>
        <v>-114271.07382874191</v>
      </c>
      <c r="AB52" s="366">
        <f t="shared" si="6"/>
        <v>3659.5997635528611</v>
      </c>
      <c r="AC52" s="366">
        <f t="shared" si="7"/>
        <v>3650.3590168418195</v>
      </c>
      <c r="AD52" s="365">
        <f t="shared" si="8"/>
        <v>-9.2407467110415382</v>
      </c>
      <c r="AE52" s="367">
        <f t="shared" si="9"/>
        <v>-2.5250703104402637E-3</v>
      </c>
      <c r="AF52" s="324">
        <v>14</v>
      </c>
    </row>
    <row r="53" spans="1:32" ht="16.5">
      <c r="A53" s="351">
        <v>146</v>
      </c>
      <c r="B53" s="10" t="s">
        <v>278</v>
      </c>
      <c r="C53" s="365">
        <v>4643</v>
      </c>
      <c r="D53" s="365">
        <v>25888502.290000003</v>
      </c>
      <c r="E53" s="365">
        <v>25888502.290000003</v>
      </c>
      <c r="F53" s="366">
        <f t="shared" si="0"/>
        <v>0</v>
      </c>
      <c r="G53" s="365">
        <v>25560000</v>
      </c>
      <c r="H53" s="365">
        <v>25560000</v>
      </c>
      <c r="I53" s="366">
        <f t="shared" si="1"/>
        <v>0</v>
      </c>
      <c r="J53" s="365">
        <v>25724251.145000003</v>
      </c>
      <c r="K53" s="365">
        <v>25724251.145000003</v>
      </c>
      <c r="L53" s="366">
        <f t="shared" si="2"/>
        <v>0</v>
      </c>
      <c r="M53" s="365">
        <v>26276521.912100758</v>
      </c>
      <c r="N53" s="365">
        <v>26253872.205943927</v>
      </c>
      <c r="O53" s="366">
        <f t="shared" si="3"/>
        <v>-22649.706156831235</v>
      </c>
      <c r="P53" s="365">
        <v>574016.12</v>
      </c>
      <c r="Q53" s="365">
        <v>574016.12</v>
      </c>
      <c r="R53" s="366">
        <f t="shared" si="4"/>
        <v>0</v>
      </c>
      <c r="S53" s="365">
        <v>438000</v>
      </c>
      <c r="T53" s="365">
        <v>438000</v>
      </c>
      <c r="U53" s="365">
        <v>506008.06</v>
      </c>
      <c r="V53" s="365">
        <v>506008.06</v>
      </c>
      <c r="W53" s="365">
        <v>521856.68106984894</v>
      </c>
      <c r="X53" s="365">
        <v>521141.88182161632</v>
      </c>
      <c r="Y53" s="365">
        <v>26798378.593170606</v>
      </c>
      <c r="Z53" s="365">
        <v>26775014.087765545</v>
      </c>
      <c r="AA53" s="366">
        <f t="shared" si="5"/>
        <v>-23364.505405060947</v>
      </c>
      <c r="AB53" s="366">
        <f t="shared" si="6"/>
        <v>5771.7808729637318</v>
      </c>
      <c r="AC53" s="366">
        <f t="shared" si="7"/>
        <v>5766.7486727903388</v>
      </c>
      <c r="AD53" s="365">
        <f t="shared" si="8"/>
        <v>-5.0322001733929937</v>
      </c>
      <c r="AE53" s="367">
        <f t="shared" si="9"/>
        <v>-8.7186265108658335E-4</v>
      </c>
      <c r="AF53" s="324">
        <v>12</v>
      </c>
    </row>
    <row r="54" spans="1:32" ht="16.5">
      <c r="A54" s="351">
        <v>148</v>
      </c>
      <c r="B54" s="10" t="s">
        <v>279</v>
      </c>
      <c r="C54" s="365">
        <v>7008</v>
      </c>
      <c r="D54" s="365">
        <v>30492550.34</v>
      </c>
      <c r="E54" s="365">
        <v>30416608.870000001</v>
      </c>
      <c r="F54" s="366">
        <f t="shared" si="0"/>
        <v>-75941.469999998808</v>
      </c>
      <c r="G54" s="365">
        <v>32582000</v>
      </c>
      <c r="H54" s="365">
        <v>32582000</v>
      </c>
      <c r="I54" s="366">
        <f t="shared" si="1"/>
        <v>0</v>
      </c>
      <c r="J54" s="365">
        <v>31537275.170000002</v>
      </c>
      <c r="K54" s="365">
        <v>31499304.435000002</v>
      </c>
      <c r="L54" s="366">
        <f t="shared" si="2"/>
        <v>-37970.734999999404</v>
      </c>
      <c r="M54" s="365">
        <v>32214345.031129424</v>
      </c>
      <c r="N54" s="365">
        <v>32147824.5781064</v>
      </c>
      <c r="O54" s="366">
        <f t="shared" si="3"/>
        <v>-66520.453023023903</v>
      </c>
      <c r="P54" s="365">
        <v>845096.33000000007</v>
      </c>
      <c r="Q54" s="365">
        <v>845096.33000000007</v>
      </c>
      <c r="R54" s="366">
        <f t="shared" si="4"/>
        <v>0</v>
      </c>
      <c r="S54" s="365">
        <v>870000</v>
      </c>
      <c r="T54" s="365">
        <v>870000</v>
      </c>
      <c r="U54" s="365">
        <v>857548.16500000004</v>
      </c>
      <c r="V54" s="365">
        <v>857548.16500000004</v>
      </c>
      <c r="W54" s="365">
        <v>884407.33383661765</v>
      </c>
      <c r="X54" s="365">
        <v>883195.94051678549</v>
      </c>
      <c r="Y54" s="365">
        <v>33098752.364966042</v>
      </c>
      <c r="Z54" s="365">
        <v>33031020.518623184</v>
      </c>
      <c r="AA54" s="366">
        <f t="shared" si="5"/>
        <v>-67731.846342857927</v>
      </c>
      <c r="AB54" s="366">
        <f t="shared" si="6"/>
        <v>4722.9954858684423</v>
      </c>
      <c r="AC54" s="366">
        <f t="shared" si="7"/>
        <v>4713.3305534565043</v>
      </c>
      <c r="AD54" s="365">
        <f t="shared" si="8"/>
        <v>-9.6649324119380253</v>
      </c>
      <c r="AE54" s="367">
        <f t="shared" si="9"/>
        <v>-2.0463564788186289E-3</v>
      </c>
      <c r="AF54" s="324">
        <v>19</v>
      </c>
    </row>
    <row r="55" spans="1:32" ht="16.5">
      <c r="A55" s="351">
        <v>149</v>
      </c>
      <c r="B55" s="10" t="s">
        <v>280</v>
      </c>
      <c r="C55" s="365">
        <v>5353</v>
      </c>
      <c r="D55" s="365">
        <v>18349401.940000005</v>
      </c>
      <c r="E55" s="365">
        <v>18349401.940000005</v>
      </c>
      <c r="F55" s="366">
        <f t="shared" si="0"/>
        <v>0</v>
      </c>
      <c r="G55" s="365">
        <v>21068000</v>
      </c>
      <c r="H55" s="365">
        <v>21068000</v>
      </c>
      <c r="I55" s="366">
        <f t="shared" si="1"/>
        <v>0</v>
      </c>
      <c r="J55" s="365">
        <v>19708700.970000003</v>
      </c>
      <c r="K55" s="365">
        <v>19708700.970000003</v>
      </c>
      <c r="L55" s="366">
        <f t="shared" si="2"/>
        <v>0</v>
      </c>
      <c r="M55" s="365">
        <v>20131824.63419953</v>
      </c>
      <c r="N55" s="365">
        <v>20114471.503755145</v>
      </c>
      <c r="O55" s="366">
        <f t="shared" si="3"/>
        <v>-17353.130444385111</v>
      </c>
      <c r="P55" s="365">
        <v>372452.32</v>
      </c>
      <c r="Q55" s="365">
        <v>372452.32</v>
      </c>
      <c r="R55" s="366">
        <f t="shared" si="4"/>
        <v>0</v>
      </c>
      <c r="S55" s="365">
        <v>381000</v>
      </c>
      <c r="T55" s="365">
        <v>381000</v>
      </c>
      <c r="U55" s="365">
        <v>376726.16000000003</v>
      </c>
      <c r="V55" s="365">
        <v>376726.16000000003</v>
      </c>
      <c r="W55" s="365">
        <v>388525.55733951926</v>
      </c>
      <c r="X55" s="365">
        <v>387993.38483626401</v>
      </c>
      <c r="Y55" s="365">
        <v>20520350.191539049</v>
      </c>
      <c r="Z55" s="365">
        <v>20502464.888591409</v>
      </c>
      <c r="AA55" s="366">
        <f t="shared" si="5"/>
        <v>-17885.302947640419</v>
      </c>
      <c r="AB55" s="366">
        <f t="shared" si="6"/>
        <v>3833.4298882008311</v>
      </c>
      <c r="AC55" s="366">
        <f t="shared" si="7"/>
        <v>3830.0887144762578</v>
      </c>
      <c r="AD55" s="365">
        <f t="shared" si="8"/>
        <v>-3.3411737245733093</v>
      </c>
      <c r="AE55" s="367">
        <f t="shared" si="9"/>
        <v>-8.7158858307473689E-4</v>
      </c>
      <c r="AF55" s="324">
        <v>1</v>
      </c>
    </row>
    <row r="56" spans="1:32" ht="16.5">
      <c r="A56" s="351">
        <v>151</v>
      </c>
      <c r="B56" s="10" t="s">
        <v>281</v>
      </c>
      <c r="C56" s="365">
        <v>1891</v>
      </c>
      <c r="D56" s="365">
        <v>10209238.52</v>
      </c>
      <c r="E56" s="365">
        <v>10209238.52</v>
      </c>
      <c r="F56" s="366">
        <f t="shared" si="0"/>
        <v>0</v>
      </c>
      <c r="G56" s="365">
        <v>10026000</v>
      </c>
      <c r="H56" s="365">
        <v>10026000</v>
      </c>
      <c r="I56" s="366">
        <f t="shared" si="1"/>
        <v>0</v>
      </c>
      <c r="J56" s="365">
        <v>10117619.26</v>
      </c>
      <c r="K56" s="365">
        <v>10117619.26</v>
      </c>
      <c r="L56" s="366">
        <f t="shared" si="2"/>
        <v>0</v>
      </c>
      <c r="M56" s="365">
        <v>10334833.176877795</v>
      </c>
      <c r="N56" s="365">
        <v>10325924.808585402</v>
      </c>
      <c r="O56" s="366">
        <f t="shared" si="3"/>
        <v>-8908.3682923931628</v>
      </c>
      <c r="P56" s="365">
        <v>193577.11</v>
      </c>
      <c r="Q56" s="365">
        <v>193577.11</v>
      </c>
      <c r="R56" s="366">
        <f t="shared" si="4"/>
        <v>0</v>
      </c>
      <c r="S56" s="365">
        <v>198000</v>
      </c>
      <c r="T56" s="365">
        <v>198000</v>
      </c>
      <c r="U56" s="365">
        <v>195788.55499999999</v>
      </c>
      <c r="V56" s="365">
        <v>195788.55499999999</v>
      </c>
      <c r="W56" s="365">
        <v>201920.82613024302</v>
      </c>
      <c r="X56" s="365">
        <v>201644.25047268032</v>
      </c>
      <c r="Y56" s="365">
        <v>10536754.003008038</v>
      </c>
      <c r="Z56" s="365">
        <v>10527569.059058081</v>
      </c>
      <c r="AA56" s="366">
        <f t="shared" si="5"/>
        <v>-9184.9439499564469</v>
      </c>
      <c r="AB56" s="366">
        <f t="shared" si="6"/>
        <v>5572.0539413051492</v>
      </c>
      <c r="AC56" s="366">
        <f t="shared" si="7"/>
        <v>5567.1967525426135</v>
      </c>
      <c r="AD56" s="365">
        <f t="shared" si="8"/>
        <v>-4.8571887625357704</v>
      </c>
      <c r="AE56" s="367">
        <f t="shared" si="9"/>
        <v>-8.717052659038087E-4</v>
      </c>
      <c r="AF56" s="324">
        <v>14</v>
      </c>
    </row>
    <row r="57" spans="1:32" ht="16.5">
      <c r="A57" s="351">
        <v>152</v>
      </c>
      <c r="B57" s="10" t="s">
        <v>282</v>
      </c>
      <c r="C57" s="365">
        <v>4480</v>
      </c>
      <c r="D57" s="365">
        <v>18572902.149999999</v>
      </c>
      <c r="E57" s="365">
        <v>18572902.149999999</v>
      </c>
      <c r="F57" s="366">
        <f t="shared" si="0"/>
        <v>0</v>
      </c>
      <c r="G57" s="365">
        <v>17434000</v>
      </c>
      <c r="H57" s="365">
        <v>17434000</v>
      </c>
      <c r="I57" s="366">
        <f t="shared" si="1"/>
        <v>0</v>
      </c>
      <c r="J57" s="365">
        <v>18003451.074999999</v>
      </c>
      <c r="K57" s="365">
        <v>18003451.074999999</v>
      </c>
      <c r="L57" s="366">
        <f t="shared" si="2"/>
        <v>0</v>
      </c>
      <c r="M57" s="365">
        <v>18389964.94005312</v>
      </c>
      <c r="N57" s="365">
        <v>18374113.249196928</v>
      </c>
      <c r="O57" s="366">
        <f t="shared" si="3"/>
        <v>-15851.690856192261</v>
      </c>
      <c r="P57" s="365">
        <v>510370.22000000003</v>
      </c>
      <c r="Q57" s="365">
        <v>510370.22000000003</v>
      </c>
      <c r="R57" s="366">
        <f t="shared" si="4"/>
        <v>0</v>
      </c>
      <c r="S57" s="365">
        <v>475000</v>
      </c>
      <c r="T57" s="365">
        <v>475000</v>
      </c>
      <c r="U57" s="365">
        <v>492685.11</v>
      </c>
      <c r="V57" s="365">
        <v>492685.11</v>
      </c>
      <c r="W57" s="365">
        <v>508116.44446361874</v>
      </c>
      <c r="X57" s="365">
        <v>507420.46553742659</v>
      </c>
      <c r="Y57" s="365">
        <v>18898081.384516738</v>
      </c>
      <c r="Z57" s="365">
        <v>18881533.714734353</v>
      </c>
      <c r="AA57" s="366">
        <f t="shared" si="5"/>
        <v>-16547.66978238523</v>
      </c>
      <c r="AB57" s="366">
        <f t="shared" si="6"/>
        <v>4218.3217376153434</v>
      </c>
      <c r="AC57" s="366">
        <f t="shared" si="7"/>
        <v>4214.6280613246327</v>
      </c>
      <c r="AD57" s="365">
        <f t="shared" si="8"/>
        <v>-3.693676290710755</v>
      </c>
      <c r="AE57" s="367">
        <f t="shared" si="9"/>
        <v>-8.756269721614038E-4</v>
      </c>
      <c r="AF57" s="324">
        <v>14</v>
      </c>
    </row>
    <row r="58" spans="1:32" ht="16.5">
      <c r="A58" s="351">
        <v>153</v>
      </c>
      <c r="B58" s="10" t="s">
        <v>56</v>
      </c>
      <c r="C58" s="365">
        <v>25655</v>
      </c>
      <c r="D58" s="365">
        <v>101521755.85999998</v>
      </c>
      <c r="E58" s="365">
        <v>101521755.85999998</v>
      </c>
      <c r="F58" s="366">
        <f t="shared" si="0"/>
        <v>0</v>
      </c>
      <c r="G58" s="365">
        <v>107089000</v>
      </c>
      <c r="H58" s="365">
        <v>107089000</v>
      </c>
      <c r="I58" s="366">
        <f t="shared" si="1"/>
        <v>0</v>
      </c>
      <c r="J58" s="365">
        <v>104305377.92999999</v>
      </c>
      <c r="K58" s="365">
        <v>104305377.92999999</v>
      </c>
      <c r="L58" s="366">
        <f t="shared" si="2"/>
        <v>0</v>
      </c>
      <c r="M58" s="365">
        <v>106544697.19171277</v>
      </c>
      <c r="N58" s="365">
        <v>106452858.32155964</v>
      </c>
      <c r="O58" s="366">
        <f t="shared" si="3"/>
        <v>-91838.870153129101</v>
      </c>
      <c r="P58" s="365">
        <v>2794349.26</v>
      </c>
      <c r="Q58" s="365">
        <v>2794349.26</v>
      </c>
      <c r="R58" s="366">
        <f t="shared" si="4"/>
        <v>0</v>
      </c>
      <c r="S58" s="365">
        <v>2684000</v>
      </c>
      <c r="T58" s="365">
        <v>2684000</v>
      </c>
      <c r="U58" s="365">
        <v>2739174.63</v>
      </c>
      <c r="V58" s="365">
        <v>2739174.63</v>
      </c>
      <c r="W58" s="365">
        <v>2824968.0079849549</v>
      </c>
      <c r="X58" s="365">
        <v>2821098.5835210406</v>
      </c>
      <c r="Y58" s="365">
        <v>109369665.19969772</v>
      </c>
      <c r="Z58" s="365">
        <v>109273956.90508068</v>
      </c>
      <c r="AA58" s="366">
        <f t="shared" si="5"/>
        <v>-95708.294617041945</v>
      </c>
      <c r="AB58" s="366">
        <f t="shared" si="6"/>
        <v>4263.0935567997549</v>
      </c>
      <c r="AC58" s="366">
        <f t="shared" si="7"/>
        <v>4259.3629664814143</v>
      </c>
      <c r="AD58" s="365">
        <f t="shared" si="8"/>
        <v>-3.7305903183405462</v>
      </c>
      <c r="AE58" s="367">
        <f t="shared" si="9"/>
        <v>-8.7508994785961221E-4</v>
      </c>
      <c r="AF58" s="324">
        <v>9</v>
      </c>
    </row>
    <row r="59" spans="1:32" ht="16.5">
      <c r="A59" s="351">
        <v>165</v>
      </c>
      <c r="B59" s="10" t="s">
        <v>57</v>
      </c>
      <c r="C59" s="365">
        <v>16340</v>
      </c>
      <c r="D59" s="365">
        <v>54502976.390000001</v>
      </c>
      <c r="E59" s="365">
        <v>54502976.390000001</v>
      </c>
      <c r="F59" s="366">
        <f t="shared" si="0"/>
        <v>0</v>
      </c>
      <c r="G59" s="365">
        <v>57239000</v>
      </c>
      <c r="H59" s="365">
        <v>57239000</v>
      </c>
      <c r="I59" s="366">
        <f t="shared" si="1"/>
        <v>0</v>
      </c>
      <c r="J59" s="365">
        <v>55870988.195</v>
      </c>
      <c r="K59" s="365">
        <v>55870988.195</v>
      </c>
      <c r="L59" s="366">
        <f t="shared" si="2"/>
        <v>0</v>
      </c>
      <c r="M59" s="365">
        <v>57070475.532268018</v>
      </c>
      <c r="N59" s="365">
        <v>57021282.206554651</v>
      </c>
      <c r="O59" s="366">
        <f t="shared" si="3"/>
        <v>-49193.32571336627</v>
      </c>
      <c r="P59" s="365">
        <v>1255633.79</v>
      </c>
      <c r="Q59" s="365">
        <v>1255633.79</v>
      </c>
      <c r="R59" s="366">
        <f t="shared" si="4"/>
        <v>0</v>
      </c>
      <c r="S59" s="365">
        <v>1362000</v>
      </c>
      <c r="T59" s="365">
        <v>1362000</v>
      </c>
      <c r="U59" s="365">
        <v>1308816.895</v>
      </c>
      <c r="V59" s="365">
        <v>1308816.895</v>
      </c>
      <c r="W59" s="365">
        <v>1349810.2005585544</v>
      </c>
      <c r="X59" s="365">
        <v>1347961.3340946089</v>
      </c>
      <c r="Y59" s="365">
        <v>58420285.732826576</v>
      </c>
      <c r="Z59" s="365">
        <v>58369243.540649258</v>
      </c>
      <c r="AA59" s="366">
        <f t="shared" si="5"/>
        <v>-51042.192177318037</v>
      </c>
      <c r="AB59" s="366">
        <f t="shared" si="6"/>
        <v>3575.2928845059105</v>
      </c>
      <c r="AC59" s="366">
        <f t="shared" si="7"/>
        <v>3572.169127334716</v>
      </c>
      <c r="AD59" s="365">
        <f t="shared" si="8"/>
        <v>-3.1237571711944838</v>
      </c>
      <c r="AE59" s="367">
        <f t="shared" si="9"/>
        <v>-8.7370665064441934E-4</v>
      </c>
      <c r="AF59" s="324">
        <v>5</v>
      </c>
    </row>
    <row r="60" spans="1:32" ht="16.5">
      <c r="A60" s="351">
        <v>167</v>
      </c>
      <c r="B60" s="10" t="s">
        <v>58</v>
      </c>
      <c r="C60" s="365">
        <v>77261</v>
      </c>
      <c r="D60" s="365">
        <v>264507078.97000003</v>
      </c>
      <c r="E60" s="365">
        <v>264507078.97000003</v>
      </c>
      <c r="F60" s="366">
        <f t="shared" si="0"/>
        <v>0</v>
      </c>
      <c r="G60" s="365">
        <v>267844000</v>
      </c>
      <c r="H60" s="365">
        <v>267844000</v>
      </c>
      <c r="I60" s="366">
        <f t="shared" si="1"/>
        <v>0</v>
      </c>
      <c r="J60" s="365">
        <v>266175539.48500001</v>
      </c>
      <c r="K60" s="365">
        <v>266175539.48500001</v>
      </c>
      <c r="L60" s="366">
        <f t="shared" si="2"/>
        <v>0</v>
      </c>
      <c r="M60" s="365">
        <v>271890029.23034722</v>
      </c>
      <c r="N60" s="365">
        <v>271655666.81017452</v>
      </c>
      <c r="O60" s="366">
        <f t="shared" si="3"/>
        <v>-234362.42017269135</v>
      </c>
      <c r="P60" s="365">
        <v>6674728.9199999999</v>
      </c>
      <c r="Q60" s="365">
        <v>6674728.9199999999</v>
      </c>
      <c r="R60" s="366">
        <f t="shared" si="4"/>
        <v>0</v>
      </c>
      <c r="S60" s="365">
        <v>7255000</v>
      </c>
      <c r="T60" s="365">
        <v>7255000</v>
      </c>
      <c r="U60" s="365">
        <v>6964864.46</v>
      </c>
      <c r="V60" s="365">
        <v>6964864.46</v>
      </c>
      <c r="W60" s="365">
        <v>7183010.1899897521</v>
      </c>
      <c r="X60" s="365">
        <v>7173171.4536659671</v>
      </c>
      <c r="Y60" s="365">
        <v>279073039.42033696</v>
      </c>
      <c r="Z60" s="365">
        <v>278828838.2638405</v>
      </c>
      <c r="AA60" s="366">
        <f t="shared" si="5"/>
        <v>-244201.15649646521</v>
      </c>
      <c r="AB60" s="366">
        <f t="shared" si="6"/>
        <v>3612.0816378293962</v>
      </c>
      <c r="AC60" s="366">
        <f t="shared" si="7"/>
        <v>3608.9209078816025</v>
      </c>
      <c r="AD60" s="365">
        <f t="shared" si="8"/>
        <v>-3.1607299477936976</v>
      </c>
      <c r="AE60" s="367">
        <f t="shared" si="9"/>
        <v>-8.7504388458204156E-4</v>
      </c>
      <c r="AF60" s="324">
        <v>12</v>
      </c>
    </row>
    <row r="61" spans="1:32" ht="16.5">
      <c r="A61" s="351">
        <v>169</v>
      </c>
      <c r="B61" s="10" t="s">
        <v>283</v>
      </c>
      <c r="C61" s="365">
        <v>5046</v>
      </c>
      <c r="D61" s="365">
        <v>17689983</v>
      </c>
      <c r="E61" s="365">
        <v>17689982.870000001</v>
      </c>
      <c r="F61" s="366">
        <f t="shared" si="0"/>
        <v>-0.12999999895691872</v>
      </c>
      <c r="G61" s="365">
        <v>18869000</v>
      </c>
      <c r="H61" s="365">
        <v>18869000</v>
      </c>
      <c r="I61" s="366">
        <f t="shared" si="1"/>
        <v>0</v>
      </c>
      <c r="J61" s="365">
        <v>18279491.5</v>
      </c>
      <c r="K61" s="365">
        <v>18279491.435000002</v>
      </c>
      <c r="L61" s="366">
        <f t="shared" si="2"/>
        <v>-6.4999997615814209E-2</v>
      </c>
      <c r="M61" s="365">
        <v>18671931.642805826</v>
      </c>
      <c r="N61" s="365">
        <v>18655836.8373501</v>
      </c>
      <c r="O61" s="366">
        <f t="shared" si="3"/>
        <v>-16094.80545572564</v>
      </c>
      <c r="P61" s="365">
        <v>413712.64000000001</v>
      </c>
      <c r="Q61" s="365">
        <v>413712.64000000001</v>
      </c>
      <c r="R61" s="366">
        <f t="shared" si="4"/>
        <v>0</v>
      </c>
      <c r="S61" s="365">
        <v>449000</v>
      </c>
      <c r="T61" s="365">
        <v>449000</v>
      </c>
      <c r="U61" s="365">
        <v>431356.32</v>
      </c>
      <c r="V61" s="365">
        <v>431356.32</v>
      </c>
      <c r="W61" s="365">
        <v>444866.78238624049</v>
      </c>
      <c r="X61" s="365">
        <v>444257.43799505354</v>
      </c>
      <c r="Y61" s="365">
        <v>19116798.425192066</v>
      </c>
      <c r="Z61" s="365">
        <v>19100094.275345154</v>
      </c>
      <c r="AA61" s="366">
        <f t="shared" si="5"/>
        <v>-16704.14984691143</v>
      </c>
      <c r="AB61" s="366">
        <f t="shared" si="6"/>
        <v>3788.5054350360811</v>
      </c>
      <c r="AC61" s="366">
        <f t="shared" si="7"/>
        <v>3785.1950605123175</v>
      </c>
      <c r="AD61" s="365">
        <f t="shared" si="8"/>
        <v>-3.3103745237635849</v>
      </c>
      <c r="AE61" s="367">
        <f t="shared" si="9"/>
        <v>-8.7379431824203191E-4</v>
      </c>
      <c r="AF61" s="324">
        <v>5</v>
      </c>
    </row>
    <row r="62" spans="1:32" ht="16.5">
      <c r="A62" s="351">
        <v>171</v>
      </c>
      <c r="B62" s="10" t="s">
        <v>284</v>
      </c>
      <c r="C62" s="365">
        <v>4624</v>
      </c>
      <c r="D62" s="365">
        <v>19666818.629999999</v>
      </c>
      <c r="E62" s="365">
        <v>19666818.629999999</v>
      </c>
      <c r="F62" s="366">
        <f t="shared" si="0"/>
        <v>0</v>
      </c>
      <c r="G62" s="365">
        <v>19424000</v>
      </c>
      <c r="H62" s="365">
        <v>19424000</v>
      </c>
      <c r="I62" s="366">
        <f t="shared" si="1"/>
        <v>0</v>
      </c>
      <c r="J62" s="365">
        <v>19545409.314999998</v>
      </c>
      <c r="K62" s="365">
        <v>19545409.314999998</v>
      </c>
      <c r="L62" s="366">
        <f t="shared" si="2"/>
        <v>0</v>
      </c>
      <c r="M62" s="365">
        <v>19965027.290848885</v>
      </c>
      <c r="N62" s="365">
        <v>19947817.935552031</v>
      </c>
      <c r="O62" s="366">
        <f t="shared" si="3"/>
        <v>-17209.35529685393</v>
      </c>
      <c r="P62" s="365">
        <v>414887.49</v>
      </c>
      <c r="Q62" s="365">
        <v>414887.49</v>
      </c>
      <c r="R62" s="366">
        <f t="shared" si="4"/>
        <v>0</v>
      </c>
      <c r="S62" s="365">
        <v>476000</v>
      </c>
      <c r="T62" s="365">
        <v>476000</v>
      </c>
      <c r="U62" s="365">
        <v>445443.745</v>
      </c>
      <c r="V62" s="365">
        <v>445443.745</v>
      </c>
      <c r="W62" s="365">
        <v>459395.43802726013</v>
      </c>
      <c r="X62" s="365">
        <v>458766.1933981214</v>
      </c>
      <c r="Y62" s="365">
        <v>20424422.728876144</v>
      </c>
      <c r="Z62" s="365">
        <v>20406584.128950153</v>
      </c>
      <c r="AA62" s="366">
        <f t="shared" si="5"/>
        <v>-17838.599925991148</v>
      </c>
      <c r="AB62" s="366">
        <f t="shared" si="6"/>
        <v>4417.0464379057403</v>
      </c>
      <c r="AC62" s="366">
        <f t="shared" si="7"/>
        <v>4413.1886092020222</v>
      </c>
      <c r="AD62" s="365">
        <f t="shared" si="8"/>
        <v>-3.8578287037180417</v>
      </c>
      <c r="AE62" s="367">
        <f t="shared" si="9"/>
        <v>-8.7339555016024658E-4</v>
      </c>
      <c r="AF62" s="324">
        <v>11</v>
      </c>
    </row>
    <row r="63" spans="1:32" ht="16.5">
      <c r="A63" s="351">
        <v>172</v>
      </c>
      <c r="B63" s="10" t="s">
        <v>59</v>
      </c>
      <c r="C63" s="365">
        <v>4263</v>
      </c>
      <c r="D63" s="365">
        <v>20940515.600000001</v>
      </c>
      <c r="E63" s="365">
        <v>20845494.48</v>
      </c>
      <c r="F63" s="366">
        <f t="shared" si="0"/>
        <v>-95021.120000001043</v>
      </c>
      <c r="G63" s="365">
        <v>23189000</v>
      </c>
      <c r="H63" s="365">
        <v>23189000</v>
      </c>
      <c r="I63" s="366">
        <f t="shared" si="1"/>
        <v>0</v>
      </c>
      <c r="J63" s="365">
        <v>22064757.800000001</v>
      </c>
      <c r="K63" s="365">
        <v>22017247.240000002</v>
      </c>
      <c r="L63" s="366">
        <f t="shared" si="2"/>
        <v>-47510.559999998659</v>
      </c>
      <c r="M63" s="365">
        <v>22538463.356963005</v>
      </c>
      <c r="N63" s="365">
        <v>22470547.037789449</v>
      </c>
      <c r="O63" s="366">
        <f t="shared" si="3"/>
        <v>-67916.319173555821</v>
      </c>
      <c r="P63" s="365">
        <v>365386.59</v>
      </c>
      <c r="Q63" s="365">
        <v>365386.59</v>
      </c>
      <c r="R63" s="366">
        <f t="shared" si="4"/>
        <v>0</v>
      </c>
      <c r="S63" s="365">
        <v>420000</v>
      </c>
      <c r="T63" s="365">
        <v>420000</v>
      </c>
      <c r="U63" s="365">
        <v>392693.29500000004</v>
      </c>
      <c r="V63" s="365">
        <v>392693.29500000004</v>
      </c>
      <c r="W63" s="365">
        <v>404992.79716430436</v>
      </c>
      <c r="X63" s="365">
        <v>404438.06909919804</v>
      </c>
      <c r="Y63" s="365">
        <v>22943456.154127311</v>
      </c>
      <c r="Z63" s="365">
        <v>22874985.106888648</v>
      </c>
      <c r="AA63" s="366">
        <f t="shared" si="5"/>
        <v>-68471.047238662839</v>
      </c>
      <c r="AB63" s="366">
        <f t="shared" si="6"/>
        <v>5381.9976903887664</v>
      </c>
      <c r="AC63" s="366">
        <f t="shared" si="7"/>
        <v>5365.9359856647079</v>
      </c>
      <c r="AD63" s="365">
        <f t="shared" si="8"/>
        <v>-16.061704724058472</v>
      </c>
      <c r="AE63" s="367">
        <f t="shared" si="9"/>
        <v>-2.9843388362543613E-3</v>
      </c>
      <c r="AF63" s="324">
        <v>13</v>
      </c>
    </row>
    <row r="64" spans="1:32" ht="16.5">
      <c r="A64" s="351">
        <v>176</v>
      </c>
      <c r="B64" s="10" t="s">
        <v>285</v>
      </c>
      <c r="C64" s="365">
        <v>4444</v>
      </c>
      <c r="D64" s="365">
        <v>25260332.240000006</v>
      </c>
      <c r="E64" s="365">
        <v>25260332.240000006</v>
      </c>
      <c r="F64" s="366">
        <f t="shared" si="0"/>
        <v>0</v>
      </c>
      <c r="G64" s="365">
        <v>24806000</v>
      </c>
      <c r="H64" s="365">
        <v>24806000</v>
      </c>
      <c r="I64" s="366">
        <f t="shared" si="1"/>
        <v>0</v>
      </c>
      <c r="J64" s="365">
        <v>25033166.120000005</v>
      </c>
      <c r="K64" s="365">
        <v>25033166.120000005</v>
      </c>
      <c r="L64" s="366">
        <f t="shared" si="2"/>
        <v>0</v>
      </c>
      <c r="M64" s="365">
        <v>25570600.068149753</v>
      </c>
      <c r="N64" s="365">
        <v>25548558.849006105</v>
      </c>
      <c r="O64" s="366">
        <f t="shared" si="3"/>
        <v>-22041.219143647701</v>
      </c>
      <c r="P64" s="365">
        <v>392760.96</v>
      </c>
      <c r="Q64" s="365">
        <v>392760.96</v>
      </c>
      <c r="R64" s="366">
        <f t="shared" si="4"/>
        <v>0</v>
      </c>
      <c r="S64" s="365">
        <v>518000</v>
      </c>
      <c r="T64" s="365">
        <v>518000</v>
      </c>
      <c r="U64" s="365">
        <v>455380.47999999998</v>
      </c>
      <c r="V64" s="365">
        <v>455380.47999999998</v>
      </c>
      <c r="W64" s="365">
        <v>469643.40037744603</v>
      </c>
      <c r="X64" s="365">
        <v>469000.11887563794</v>
      </c>
      <c r="Y64" s="365">
        <v>26040243.468527198</v>
      </c>
      <c r="Z64" s="365">
        <v>26017558.967881743</v>
      </c>
      <c r="AA64" s="366">
        <f t="shared" si="5"/>
        <v>-22684.500645454973</v>
      </c>
      <c r="AB64" s="366">
        <f t="shared" si="6"/>
        <v>5859.6407444930692</v>
      </c>
      <c r="AC64" s="366">
        <f t="shared" si="7"/>
        <v>5854.5362213955314</v>
      </c>
      <c r="AD64" s="365">
        <f t="shared" si="8"/>
        <v>-5.1045230975378217</v>
      </c>
      <c r="AE64" s="367">
        <f t="shared" si="9"/>
        <v>-8.7113243287740595E-4</v>
      </c>
      <c r="AF64" s="324">
        <v>12</v>
      </c>
    </row>
    <row r="65" spans="1:32" ht="16.5">
      <c r="A65" s="351">
        <v>177</v>
      </c>
      <c r="B65" s="10" t="s">
        <v>60</v>
      </c>
      <c r="C65" s="365">
        <v>1786</v>
      </c>
      <c r="D65" s="365">
        <v>7051326.9399999995</v>
      </c>
      <c r="E65" s="365">
        <v>7118446.2699999996</v>
      </c>
      <c r="F65" s="366">
        <f t="shared" si="0"/>
        <v>67119.330000000075</v>
      </c>
      <c r="G65" s="365">
        <v>7337000</v>
      </c>
      <c r="H65" s="365">
        <v>7337000</v>
      </c>
      <c r="I65" s="366">
        <f t="shared" si="1"/>
        <v>0</v>
      </c>
      <c r="J65" s="365">
        <v>7194163.4699999997</v>
      </c>
      <c r="K65" s="365">
        <v>7227723.1349999998</v>
      </c>
      <c r="L65" s="366">
        <f t="shared" si="2"/>
        <v>33559.665000000037</v>
      </c>
      <c r="M65" s="365">
        <v>7348614.0759993661</v>
      </c>
      <c r="N65" s="365">
        <v>7376530.3587123863</v>
      </c>
      <c r="O65" s="366">
        <f t="shared" si="3"/>
        <v>27916.28271302022</v>
      </c>
      <c r="P65" s="365">
        <v>129508.9</v>
      </c>
      <c r="Q65" s="365">
        <v>129508.9</v>
      </c>
      <c r="R65" s="366">
        <f t="shared" si="4"/>
        <v>0</v>
      </c>
      <c r="S65" s="365">
        <v>141000</v>
      </c>
      <c r="T65" s="365">
        <v>141000</v>
      </c>
      <c r="U65" s="365">
        <v>135254.45000000001</v>
      </c>
      <c r="V65" s="365">
        <v>135254.45000000001</v>
      </c>
      <c r="W65" s="365">
        <v>139490.73929163866</v>
      </c>
      <c r="X65" s="365">
        <v>139299.67557779164</v>
      </c>
      <c r="Y65" s="365">
        <v>7488104.8152910052</v>
      </c>
      <c r="Z65" s="365">
        <v>7515830.0342901777</v>
      </c>
      <c r="AA65" s="366">
        <f t="shared" si="5"/>
        <v>27725.218999172561</v>
      </c>
      <c r="AB65" s="366">
        <f t="shared" si="6"/>
        <v>4192.6678697038105</v>
      </c>
      <c r="AC65" s="366">
        <f t="shared" si="7"/>
        <v>4208.1915085611299</v>
      </c>
      <c r="AD65" s="365">
        <f t="shared" si="8"/>
        <v>15.523638857319384</v>
      </c>
      <c r="AE65" s="367">
        <f t="shared" si="9"/>
        <v>3.7025682309569743E-3</v>
      </c>
      <c r="AF65" s="324">
        <v>6</v>
      </c>
    </row>
    <row r="66" spans="1:32" ht="16.5">
      <c r="A66" s="351">
        <v>178</v>
      </c>
      <c r="B66" s="10" t="s">
        <v>61</v>
      </c>
      <c r="C66" s="365">
        <v>5887</v>
      </c>
      <c r="D66" s="365">
        <v>28759443.810000002</v>
      </c>
      <c r="E66" s="365">
        <v>29471645.350000001</v>
      </c>
      <c r="F66" s="366">
        <f t="shared" si="0"/>
        <v>712201.53999999911</v>
      </c>
      <c r="G66" s="365">
        <v>29474000</v>
      </c>
      <c r="H66" s="365">
        <v>29474000</v>
      </c>
      <c r="I66" s="366">
        <f t="shared" si="1"/>
        <v>0</v>
      </c>
      <c r="J66" s="365">
        <v>29116721.905000001</v>
      </c>
      <c r="K66" s="365">
        <v>29472822.675000001</v>
      </c>
      <c r="L66" s="366">
        <f t="shared" si="2"/>
        <v>356100.76999999955</v>
      </c>
      <c r="M66" s="365">
        <v>29741825.207377736</v>
      </c>
      <c r="N66" s="365">
        <v>30079620.809809051</v>
      </c>
      <c r="O66" s="366">
        <f t="shared" si="3"/>
        <v>337795.60243131593</v>
      </c>
      <c r="P66" s="365">
        <v>508091.5</v>
      </c>
      <c r="Q66" s="365">
        <v>516303.65</v>
      </c>
      <c r="R66" s="366">
        <f t="shared" si="4"/>
        <v>8212.1500000000233</v>
      </c>
      <c r="S66" s="365">
        <v>554000</v>
      </c>
      <c r="T66" s="365">
        <v>554000</v>
      </c>
      <c r="U66" s="365">
        <v>531045.75</v>
      </c>
      <c r="V66" s="365">
        <v>535151.82499999995</v>
      </c>
      <c r="W66" s="365">
        <v>547678.57371925807</v>
      </c>
      <c r="X66" s="365">
        <v>551157.28619178967</v>
      </c>
      <c r="Y66" s="365">
        <v>30289503.781096995</v>
      </c>
      <c r="Z66" s="365">
        <v>30630778.096000843</v>
      </c>
      <c r="AA66" s="366">
        <f t="shared" si="5"/>
        <v>341274.31490384787</v>
      </c>
      <c r="AB66" s="366">
        <f t="shared" si="6"/>
        <v>5145.1509735174104</v>
      </c>
      <c r="AC66" s="366">
        <f t="shared" si="7"/>
        <v>5203.1218100901724</v>
      </c>
      <c r="AD66" s="365">
        <f t="shared" si="8"/>
        <v>57.970836572761982</v>
      </c>
      <c r="AE66" s="367">
        <f t="shared" si="9"/>
        <v>1.1267081737959388E-2</v>
      </c>
      <c r="AF66" s="324">
        <v>10</v>
      </c>
    </row>
    <row r="67" spans="1:32" ht="16.5">
      <c r="A67" s="351">
        <v>179</v>
      </c>
      <c r="B67" s="10" t="s">
        <v>62</v>
      </c>
      <c r="C67" s="365">
        <v>144473</v>
      </c>
      <c r="D67" s="365">
        <v>470642281.5399999</v>
      </c>
      <c r="E67" s="365">
        <v>470642281.53999996</v>
      </c>
      <c r="F67" s="366">
        <f t="shared" si="0"/>
        <v>0</v>
      </c>
      <c r="G67" s="365">
        <v>469021000</v>
      </c>
      <c r="H67" s="365">
        <v>469021000</v>
      </c>
      <c r="I67" s="366">
        <f t="shared" si="1"/>
        <v>0</v>
      </c>
      <c r="J67" s="365">
        <v>469831640.76999998</v>
      </c>
      <c r="K67" s="365">
        <v>469831640.76999998</v>
      </c>
      <c r="L67" s="366">
        <f t="shared" si="2"/>
        <v>0</v>
      </c>
      <c r="M67" s="365">
        <v>479918398.17233115</v>
      </c>
      <c r="N67" s="365">
        <v>479504720.48948467</v>
      </c>
      <c r="O67" s="366">
        <f t="shared" si="3"/>
        <v>-413677.68284648657</v>
      </c>
      <c r="P67" s="365">
        <v>13283139.609999996</v>
      </c>
      <c r="Q67" s="365">
        <v>13283139.610000001</v>
      </c>
      <c r="R67" s="366">
        <f t="shared" si="4"/>
        <v>0</v>
      </c>
      <c r="S67" s="365">
        <v>13469000</v>
      </c>
      <c r="T67" s="365">
        <v>13469000</v>
      </c>
      <c r="U67" s="365">
        <v>13376069.804999998</v>
      </c>
      <c r="V67" s="365">
        <v>13376069.805</v>
      </c>
      <c r="W67" s="365">
        <v>13795020.170619261</v>
      </c>
      <c r="X67" s="365">
        <v>13776124.810255002</v>
      </c>
      <c r="Y67" s="365">
        <v>493713418.3429504</v>
      </c>
      <c r="Z67" s="365">
        <v>493280845.29973966</v>
      </c>
      <c r="AA67" s="366">
        <f t="shared" si="5"/>
        <v>-432573.04321074486</v>
      </c>
      <c r="AB67" s="366">
        <f t="shared" si="6"/>
        <v>3417.3403912353892</v>
      </c>
      <c r="AC67" s="366">
        <f t="shared" si="7"/>
        <v>3414.3462467017343</v>
      </c>
      <c r="AD67" s="365">
        <f t="shared" si="8"/>
        <v>-2.9941445336548895</v>
      </c>
      <c r="AE67" s="367">
        <f t="shared" si="9"/>
        <v>-8.7616221706626307E-4</v>
      </c>
      <c r="AF67" s="324">
        <v>13</v>
      </c>
    </row>
    <row r="68" spans="1:32" ht="16.5">
      <c r="A68" s="351">
        <v>181</v>
      </c>
      <c r="B68" s="10" t="s">
        <v>63</v>
      </c>
      <c r="C68" s="365">
        <v>1685</v>
      </c>
      <c r="D68" s="365">
        <v>5186953</v>
      </c>
      <c r="E68" s="365">
        <v>6319918.3000000007</v>
      </c>
      <c r="F68" s="366">
        <f t="shared" si="0"/>
        <v>1132965.3000000007</v>
      </c>
      <c r="G68" s="365">
        <v>6737000</v>
      </c>
      <c r="H68" s="365">
        <v>6737000</v>
      </c>
      <c r="I68" s="366">
        <f t="shared" si="1"/>
        <v>0</v>
      </c>
      <c r="J68" s="365">
        <v>5961976.5</v>
      </c>
      <c r="K68" s="365">
        <v>6528459.1500000004</v>
      </c>
      <c r="L68" s="366">
        <f t="shared" si="2"/>
        <v>566482.65000000037</v>
      </c>
      <c r="M68" s="365">
        <v>6089973.4362968868</v>
      </c>
      <c r="N68" s="365">
        <v>6662869.6501098974</v>
      </c>
      <c r="O68" s="366">
        <f t="shared" si="3"/>
        <v>572896.2138130106</v>
      </c>
      <c r="P68" s="365">
        <v>141056.12</v>
      </c>
      <c r="Q68" s="365">
        <v>146287.51</v>
      </c>
      <c r="R68" s="366">
        <f t="shared" si="4"/>
        <v>5231.390000000014</v>
      </c>
      <c r="S68" s="365">
        <v>166000</v>
      </c>
      <c r="T68" s="365">
        <v>166000</v>
      </c>
      <c r="U68" s="365">
        <v>153528.06</v>
      </c>
      <c r="V68" s="365">
        <v>156143.755</v>
      </c>
      <c r="W68" s="365">
        <v>158336.69495836218</v>
      </c>
      <c r="X68" s="365">
        <v>160813.74339253295</v>
      </c>
      <c r="Y68" s="365">
        <v>6248310.1312552486</v>
      </c>
      <c r="Z68" s="365">
        <v>6823683.3935024301</v>
      </c>
      <c r="AA68" s="366">
        <f t="shared" si="5"/>
        <v>575373.2622471815</v>
      </c>
      <c r="AB68" s="366">
        <f t="shared" si="6"/>
        <v>3708.1959235936192</v>
      </c>
      <c r="AC68" s="366">
        <f t="shared" si="7"/>
        <v>4049.6637350162791</v>
      </c>
      <c r="AD68" s="365">
        <f t="shared" si="8"/>
        <v>341.46781142265991</v>
      </c>
      <c r="AE68" s="367">
        <f t="shared" si="9"/>
        <v>9.2084619706863505E-2</v>
      </c>
      <c r="AF68" s="324">
        <v>4</v>
      </c>
    </row>
    <row r="69" spans="1:32" ht="16.5">
      <c r="A69" s="351">
        <v>182</v>
      </c>
      <c r="B69" s="10" t="s">
        <v>64</v>
      </c>
      <c r="C69" s="365">
        <v>19767</v>
      </c>
      <c r="D69" s="365">
        <v>84479508.560000002</v>
      </c>
      <c r="E69" s="365">
        <v>84479508.560000002</v>
      </c>
      <c r="F69" s="366">
        <f t="shared" si="0"/>
        <v>0</v>
      </c>
      <c r="G69" s="365">
        <v>85589000</v>
      </c>
      <c r="H69" s="365">
        <v>85589000</v>
      </c>
      <c r="I69" s="366">
        <f t="shared" si="1"/>
        <v>0</v>
      </c>
      <c r="J69" s="365">
        <v>85034254.280000001</v>
      </c>
      <c r="K69" s="365">
        <v>85034254.280000001</v>
      </c>
      <c r="L69" s="366">
        <f t="shared" si="2"/>
        <v>0</v>
      </c>
      <c r="M69" s="365">
        <v>86859844.170891121</v>
      </c>
      <c r="N69" s="365">
        <v>86784973.15280585</v>
      </c>
      <c r="O69" s="366">
        <f t="shared" si="3"/>
        <v>-74871.01808527112</v>
      </c>
      <c r="P69" s="365">
        <v>1849896.03</v>
      </c>
      <c r="Q69" s="365">
        <v>1849896.03</v>
      </c>
      <c r="R69" s="366">
        <f t="shared" si="4"/>
        <v>0</v>
      </c>
      <c r="S69" s="365">
        <v>1871000</v>
      </c>
      <c r="T69" s="365">
        <v>1871000</v>
      </c>
      <c r="U69" s="365">
        <v>1860448.0150000001</v>
      </c>
      <c r="V69" s="365">
        <v>1860448.0150000001</v>
      </c>
      <c r="W69" s="365">
        <v>1918718.8963173605</v>
      </c>
      <c r="X69" s="365">
        <v>1916090.7823649899</v>
      </c>
      <c r="Y69" s="365">
        <v>88778563.067208484</v>
      </c>
      <c r="Z69" s="365">
        <v>88701063.935170844</v>
      </c>
      <c r="AA69" s="366">
        <f t="shared" si="5"/>
        <v>-77499.132037639618</v>
      </c>
      <c r="AB69" s="366">
        <f t="shared" si="6"/>
        <v>4491.2512301921624</v>
      </c>
      <c r="AC69" s="366">
        <f t="shared" si="7"/>
        <v>4487.3305982278971</v>
      </c>
      <c r="AD69" s="365">
        <f t="shared" si="8"/>
        <v>-3.9206319642653398</v>
      </c>
      <c r="AE69" s="367">
        <f t="shared" si="9"/>
        <v>-8.7294870923922726E-4</v>
      </c>
      <c r="AF69" s="324">
        <v>13</v>
      </c>
    </row>
    <row r="70" spans="1:32" ht="16.5">
      <c r="A70" s="351">
        <v>186</v>
      </c>
      <c r="B70" s="10" t="s">
        <v>286</v>
      </c>
      <c r="C70" s="365">
        <v>45226</v>
      </c>
      <c r="D70" s="365">
        <v>146251828.43000001</v>
      </c>
      <c r="E70" s="365">
        <v>146251828.43000001</v>
      </c>
      <c r="F70" s="366">
        <f t="shared" si="0"/>
        <v>0</v>
      </c>
      <c r="G70" s="365">
        <v>150918000</v>
      </c>
      <c r="H70" s="365">
        <v>150918000</v>
      </c>
      <c r="I70" s="366">
        <f t="shared" si="1"/>
        <v>0</v>
      </c>
      <c r="J70" s="365">
        <v>148584914.215</v>
      </c>
      <c r="K70" s="365">
        <v>148584914.215</v>
      </c>
      <c r="L70" s="366">
        <f t="shared" si="2"/>
        <v>0</v>
      </c>
      <c r="M70" s="365">
        <v>151774865.36617541</v>
      </c>
      <c r="N70" s="365">
        <v>151644039.21977612</v>
      </c>
      <c r="O70" s="366">
        <f t="shared" si="3"/>
        <v>-130826.14639928937</v>
      </c>
      <c r="P70" s="365">
        <v>3062387.64</v>
      </c>
      <c r="Q70" s="365">
        <v>3062387.64</v>
      </c>
      <c r="R70" s="366">
        <f t="shared" si="4"/>
        <v>0</v>
      </c>
      <c r="S70" s="365">
        <v>3042000</v>
      </c>
      <c r="T70" s="365">
        <v>3042000</v>
      </c>
      <c r="U70" s="365">
        <v>3052193.8200000003</v>
      </c>
      <c r="V70" s="365">
        <v>3052193.8200000003</v>
      </c>
      <c r="W70" s="365">
        <v>3147791.2365409834</v>
      </c>
      <c r="X70" s="365">
        <v>3143479.6335835205</v>
      </c>
      <c r="Y70" s="365">
        <v>154922656.60271639</v>
      </c>
      <c r="Z70" s="365">
        <v>154787518.85335964</v>
      </c>
      <c r="AA70" s="366">
        <f t="shared" si="5"/>
        <v>-135137.74935674667</v>
      </c>
      <c r="AB70" s="366">
        <f t="shared" si="6"/>
        <v>3425.5219697235302</v>
      </c>
      <c r="AC70" s="366">
        <f t="shared" si="7"/>
        <v>3422.5339153000405</v>
      </c>
      <c r="AD70" s="365">
        <f t="shared" si="8"/>
        <v>-2.988054423489757</v>
      </c>
      <c r="AE70" s="367">
        <f t="shared" si="9"/>
        <v>-8.7229171200759207E-4</v>
      </c>
      <c r="AF70" s="324">
        <v>1</v>
      </c>
    </row>
    <row r="71" spans="1:32" ht="16.5">
      <c r="A71" s="351">
        <v>202</v>
      </c>
      <c r="B71" s="10" t="s">
        <v>287</v>
      </c>
      <c r="C71" s="365">
        <v>35497</v>
      </c>
      <c r="D71" s="365">
        <v>110608661.74999994</v>
      </c>
      <c r="E71" s="365">
        <v>105372642.83</v>
      </c>
      <c r="F71" s="366">
        <f t="shared" si="0"/>
        <v>-5236018.9199999422</v>
      </c>
      <c r="G71" s="365">
        <v>112973000</v>
      </c>
      <c r="H71" s="365">
        <v>112973000</v>
      </c>
      <c r="I71" s="366">
        <f t="shared" si="1"/>
        <v>0</v>
      </c>
      <c r="J71" s="365">
        <v>111790830.87499997</v>
      </c>
      <c r="K71" s="365">
        <v>109172821.41499999</v>
      </c>
      <c r="L71" s="366">
        <f t="shared" si="2"/>
        <v>-2618009.4599999785</v>
      </c>
      <c r="M71" s="365">
        <v>114190854.40043375</v>
      </c>
      <c r="N71" s="365">
        <v>111420514.65894082</v>
      </c>
      <c r="O71" s="366">
        <f t="shared" si="3"/>
        <v>-2770339.7414929271</v>
      </c>
      <c r="P71" s="365">
        <v>2535895.7200000002</v>
      </c>
      <c r="Q71" s="365">
        <v>2535895.7200000002</v>
      </c>
      <c r="R71" s="366">
        <f t="shared" si="4"/>
        <v>0</v>
      </c>
      <c r="S71" s="365">
        <v>2647000</v>
      </c>
      <c r="T71" s="365">
        <v>2647000</v>
      </c>
      <c r="U71" s="365">
        <v>2591447.8600000003</v>
      </c>
      <c r="V71" s="365">
        <v>2591447.8600000003</v>
      </c>
      <c r="W71" s="365">
        <v>2672614.3045728616</v>
      </c>
      <c r="X71" s="365">
        <v>2668953.5625242824</v>
      </c>
      <c r="Y71" s="365">
        <v>116863468.70500661</v>
      </c>
      <c r="Z71" s="365">
        <v>114089468.22146511</v>
      </c>
      <c r="AA71" s="366">
        <f t="shared" si="5"/>
        <v>-2774000.4835415035</v>
      </c>
      <c r="AB71" s="366">
        <f t="shared" si="6"/>
        <v>3292.2069105841792</v>
      </c>
      <c r="AC71" s="366">
        <f t="shared" si="7"/>
        <v>3214.0594478819366</v>
      </c>
      <c r="AD71" s="365">
        <f t="shared" si="8"/>
        <v>-78.147462702242592</v>
      </c>
      <c r="AE71" s="367">
        <f t="shared" si="9"/>
        <v>-2.3737105481130245E-2</v>
      </c>
      <c r="AF71" s="324">
        <v>2</v>
      </c>
    </row>
    <row r="72" spans="1:32" ht="16.5">
      <c r="A72" s="351">
        <v>204</v>
      </c>
      <c r="B72" s="10" t="s">
        <v>65</v>
      </c>
      <c r="C72" s="365">
        <v>2778</v>
      </c>
      <c r="D72" s="365">
        <v>16310915.449999996</v>
      </c>
      <c r="E72" s="365">
        <v>16310915.449999996</v>
      </c>
      <c r="F72" s="366">
        <f t="shared" si="0"/>
        <v>0</v>
      </c>
      <c r="G72" s="365">
        <v>16203000</v>
      </c>
      <c r="H72" s="365">
        <v>16203000</v>
      </c>
      <c r="I72" s="366">
        <f t="shared" si="1"/>
        <v>0</v>
      </c>
      <c r="J72" s="365">
        <v>16256957.724999998</v>
      </c>
      <c r="K72" s="365">
        <v>16256957.724999998</v>
      </c>
      <c r="L72" s="366">
        <f t="shared" si="2"/>
        <v>0</v>
      </c>
      <c r="M72" s="365">
        <v>16605976.340270957</v>
      </c>
      <c r="N72" s="365">
        <v>16591662.403068285</v>
      </c>
      <c r="O72" s="366">
        <f t="shared" si="3"/>
        <v>-14313.937202671543</v>
      </c>
      <c r="P72" s="365">
        <v>300325.15999999997</v>
      </c>
      <c r="Q72" s="365">
        <v>300325.15999999997</v>
      </c>
      <c r="R72" s="366">
        <f t="shared" si="4"/>
        <v>0</v>
      </c>
      <c r="S72" s="365">
        <v>359000</v>
      </c>
      <c r="T72" s="365">
        <v>359000</v>
      </c>
      <c r="U72" s="365">
        <v>329662.57999999996</v>
      </c>
      <c r="V72" s="365">
        <v>329662.57999999996</v>
      </c>
      <c r="W72" s="365">
        <v>339987.90428698616</v>
      </c>
      <c r="X72" s="365">
        <v>339522.21493738488</v>
      </c>
      <c r="Y72" s="365">
        <v>16945964.244557943</v>
      </c>
      <c r="Z72" s="365">
        <v>16931184.618005671</v>
      </c>
      <c r="AA72" s="366">
        <f t="shared" si="5"/>
        <v>-14779.626552272588</v>
      </c>
      <c r="AB72" s="366">
        <f t="shared" si="6"/>
        <v>6100.0591233109944</v>
      </c>
      <c r="AC72" s="366">
        <f t="shared" si="7"/>
        <v>6094.7388833713721</v>
      </c>
      <c r="AD72" s="365">
        <f t="shared" si="8"/>
        <v>-5.3202399396222972</v>
      </c>
      <c r="AE72" s="367">
        <f t="shared" si="9"/>
        <v>-8.7216202860908884E-4</v>
      </c>
      <c r="AF72" s="324">
        <v>11</v>
      </c>
    </row>
    <row r="73" spans="1:32" ht="16.5">
      <c r="A73" s="351">
        <v>205</v>
      </c>
      <c r="B73" s="10" t="s">
        <v>288</v>
      </c>
      <c r="C73" s="365">
        <v>36493</v>
      </c>
      <c r="D73" s="365">
        <v>150135032.34</v>
      </c>
      <c r="E73" s="365">
        <v>150135032.31999999</v>
      </c>
      <c r="F73" s="366">
        <f t="shared" si="0"/>
        <v>-2.000001072883606E-2</v>
      </c>
      <c r="G73" s="365">
        <v>159023000</v>
      </c>
      <c r="H73" s="365">
        <v>159023000</v>
      </c>
      <c r="I73" s="366">
        <f t="shared" si="1"/>
        <v>0</v>
      </c>
      <c r="J73" s="365">
        <v>154579016.17000002</v>
      </c>
      <c r="K73" s="365">
        <v>154579016.16</v>
      </c>
      <c r="L73" s="366">
        <f t="shared" si="2"/>
        <v>-1.0000020265579224E-2</v>
      </c>
      <c r="M73" s="365">
        <v>157897653.95489347</v>
      </c>
      <c r="N73" s="365">
        <v>157761550.10731921</v>
      </c>
      <c r="O73" s="366">
        <f t="shared" si="3"/>
        <v>-136103.84757426381</v>
      </c>
      <c r="P73" s="365">
        <v>5071921.26</v>
      </c>
      <c r="Q73" s="365">
        <v>5071921.26</v>
      </c>
      <c r="R73" s="366">
        <f t="shared" si="4"/>
        <v>0</v>
      </c>
      <c r="S73" s="365">
        <v>5244000</v>
      </c>
      <c r="T73" s="365">
        <v>5244000</v>
      </c>
      <c r="U73" s="365">
        <v>5157960.63</v>
      </c>
      <c r="V73" s="365">
        <v>5157960.63</v>
      </c>
      <c r="W73" s="365">
        <v>5319512.5300192786</v>
      </c>
      <c r="X73" s="365">
        <v>5312226.2698345352</v>
      </c>
      <c r="Y73" s="365">
        <v>163217166.48491275</v>
      </c>
      <c r="Z73" s="365">
        <v>163073776.37715375</v>
      </c>
      <c r="AA73" s="366">
        <f t="shared" si="5"/>
        <v>-143390.10775899887</v>
      </c>
      <c r="AB73" s="366">
        <f t="shared" si="6"/>
        <v>4472.5609427811569</v>
      </c>
      <c r="AC73" s="366">
        <f t="shared" si="7"/>
        <v>4468.6316931234414</v>
      </c>
      <c r="AD73" s="365">
        <f t="shared" si="8"/>
        <v>-3.9292496577154452</v>
      </c>
      <c r="AE73" s="367">
        <f t="shared" si="9"/>
        <v>-8.7852344730089552E-4</v>
      </c>
      <c r="AF73" s="324">
        <v>18</v>
      </c>
    </row>
    <row r="74" spans="1:32" ht="16.5">
      <c r="A74" s="351">
        <v>208</v>
      </c>
      <c r="B74" s="10" t="s">
        <v>66</v>
      </c>
      <c r="C74" s="365">
        <v>12412</v>
      </c>
      <c r="D74" s="365">
        <v>44597210.019999996</v>
      </c>
      <c r="E74" s="365">
        <v>44597210.019999996</v>
      </c>
      <c r="F74" s="366">
        <f t="shared" ref="F74:F137" si="10">E74-D74</f>
        <v>0</v>
      </c>
      <c r="G74" s="365">
        <v>43286000</v>
      </c>
      <c r="H74" s="365">
        <v>43286000</v>
      </c>
      <c r="I74" s="366">
        <f t="shared" ref="I74:I137" si="11">H74-G74</f>
        <v>0</v>
      </c>
      <c r="J74" s="365">
        <v>43941605.009999998</v>
      </c>
      <c r="K74" s="365">
        <v>43941605.009999998</v>
      </c>
      <c r="L74" s="366">
        <f t="shared" ref="L74:L137" si="12">K74-J74</f>
        <v>0</v>
      </c>
      <c r="M74" s="365">
        <v>44884981.89470391</v>
      </c>
      <c r="N74" s="365">
        <v>44846292.160416745</v>
      </c>
      <c r="O74" s="366">
        <f t="shared" ref="O74:O137" si="13">N74-M74</f>
        <v>-38689.734287165105</v>
      </c>
      <c r="P74" s="365">
        <v>1461022.52</v>
      </c>
      <c r="Q74" s="365">
        <v>1461022.52</v>
      </c>
      <c r="R74" s="366">
        <f t="shared" ref="R74:R137" si="14">Q74-P74</f>
        <v>0</v>
      </c>
      <c r="S74" s="365">
        <v>1464000</v>
      </c>
      <c r="T74" s="365">
        <v>1464000</v>
      </c>
      <c r="U74" s="365">
        <v>1462511.26</v>
      </c>
      <c r="V74" s="365">
        <v>1462511.26</v>
      </c>
      <c r="W74" s="365">
        <v>1508318.4093369639</v>
      </c>
      <c r="X74" s="365">
        <v>1506252.4304883666</v>
      </c>
      <c r="Y74" s="365">
        <v>46393300.304040872</v>
      </c>
      <c r="Z74" s="365">
        <v>46352544.590905115</v>
      </c>
      <c r="AA74" s="366">
        <f t="shared" ref="AA74:AA137" si="15">Z74-Y74</f>
        <v>-40755.713135756552</v>
      </c>
      <c r="AB74" s="366">
        <f t="shared" ref="AB74:AB137" si="16">Y74/C74</f>
        <v>3737.777981311704</v>
      </c>
      <c r="AC74" s="366">
        <f t="shared" ref="AC74:AC137" si="17">Z74/C74</f>
        <v>3734.4944079040538</v>
      </c>
      <c r="AD74" s="365">
        <f t="shared" ref="AD74:AD137" si="18">AC74-AB74</f>
        <v>-3.2835734076502376</v>
      </c>
      <c r="AE74" s="367">
        <f t="shared" ref="AE74:AE137" si="19">AD74/AB74</f>
        <v>-8.784827306671458E-4</v>
      </c>
      <c r="AF74" s="324">
        <v>17</v>
      </c>
    </row>
    <row r="75" spans="1:32" ht="16.5">
      <c r="A75" s="351">
        <v>211</v>
      </c>
      <c r="B75" s="10" t="s">
        <v>67</v>
      </c>
      <c r="C75" s="365">
        <v>32622</v>
      </c>
      <c r="D75" s="365">
        <v>97219792.510000035</v>
      </c>
      <c r="E75" s="365">
        <v>102878824.84999999</v>
      </c>
      <c r="F75" s="366">
        <f t="shared" si="10"/>
        <v>5659032.3399999589</v>
      </c>
      <c r="G75" s="365">
        <v>104405000</v>
      </c>
      <c r="H75" s="365">
        <v>104405000</v>
      </c>
      <c r="I75" s="366">
        <f t="shared" si="11"/>
        <v>0</v>
      </c>
      <c r="J75" s="365">
        <v>100812396.25500003</v>
      </c>
      <c r="K75" s="365">
        <v>103641912.425</v>
      </c>
      <c r="L75" s="366">
        <f t="shared" si="12"/>
        <v>2829516.169999972</v>
      </c>
      <c r="M75" s="365">
        <v>102976725.12502958</v>
      </c>
      <c r="N75" s="365">
        <v>105775733.12622787</v>
      </c>
      <c r="O75" s="366">
        <f t="shared" si="13"/>
        <v>2799008.0011982918</v>
      </c>
      <c r="P75" s="365">
        <v>2400794.21</v>
      </c>
      <c r="Q75" s="365">
        <v>2400794.21</v>
      </c>
      <c r="R75" s="366">
        <f t="shared" si="14"/>
        <v>0</v>
      </c>
      <c r="S75" s="365">
        <v>2400000</v>
      </c>
      <c r="T75" s="365">
        <v>2400000</v>
      </c>
      <c r="U75" s="365">
        <v>2400397.105</v>
      </c>
      <c r="V75" s="365">
        <v>2400397.105</v>
      </c>
      <c r="W75" s="365">
        <v>2475579.6705391887</v>
      </c>
      <c r="X75" s="365">
        <v>2472188.8114170753</v>
      </c>
      <c r="Y75" s="365">
        <v>105452304.79556876</v>
      </c>
      <c r="Z75" s="365">
        <v>108247921.93764494</v>
      </c>
      <c r="AA75" s="366">
        <f t="shared" si="15"/>
        <v>2795617.1420761794</v>
      </c>
      <c r="AB75" s="366">
        <f t="shared" si="16"/>
        <v>3232.5517992633427</v>
      </c>
      <c r="AC75" s="366">
        <f t="shared" si="17"/>
        <v>3318.2490937908451</v>
      </c>
      <c r="AD75" s="365">
        <f t="shared" si="18"/>
        <v>85.697294527502436</v>
      </c>
      <c r="AE75" s="367">
        <f t="shared" si="19"/>
        <v>2.6510725844217486E-2</v>
      </c>
      <c r="AF75" s="324">
        <v>6</v>
      </c>
    </row>
    <row r="76" spans="1:32" ht="16.5">
      <c r="A76" s="351">
        <v>213</v>
      </c>
      <c r="B76" s="10" t="s">
        <v>68</v>
      </c>
      <c r="C76" s="365">
        <v>5230</v>
      </c>
      <c r="D76" s="365">
        <v>26648979.419999998</v>
      </c>
      <c r="E76" s="365">
        <v>26901952.239999998</v>
      </c>
      <c r="F76" s="366">
        <f t="shared" si="10"/>
        <v>252972.8200000003</v>
      </c>
      <c r="G76" s="365">
        <v>26235000</v>
      </c>
      <c r="H76" s="365">
        <v>26235000</v>
      </c>
      <c r="I76" s="366">
        <f t="shared" si="11"/>
        <v>0</v>
      </c>
      <c r="J76" s="365">
        <v>26441989.710000001</v>
      </c>
      <c r="K76" s="365">
        <v>26568476.119999997</v>
      </c>
      <c r="L76" s="366">
        <f t="shared" si="12"/>
        <v>126486.40999999642</v>
      </c>
      <c r="M76" s="365">
        <v>27009669.517606389</v>
      </c>
      <c r="N76" s="365">
        <v>27115478.418765564</v>
      </c>
      <c r="O76" s="366">
        <f t="shared" si="13"/>
        <v>105808.90115917474</v>
      </c>
      <c r="P76" s="365">
        <v>436495.08</v>
      </c>
      <c r="Q76" s="365">
        <v>452791.08</v>
      </c>
      <c r="R76" s="366">
        <f t="shared" si="14"/>
        <v>16296</v>
      </c>
      <c r="S76" s="365">
        <v>468000</v>
      </c>
      <c r="T76" s="365">
        <v>468000</v>
      </c>
      <c r="U76" s="365">
        <v>452247.54000000004</v>
      </c>
      <c r="V76" s="365">
        <v>460395.54000000004</v>
      </c>
      <c r="W76" s="365">
        <v>466412.33391895733</v>
      </c>
      <c r="X76" s="365">
        <v>474165.17060593708</v>
      </c>
      <c r="Y76" s="365">
        <v>27476081.851525348</v>
      </c>
      <c r="Z76" s="365">
        <v>27589643.589371502</v>
      </c>
      <c r="AA76" s="366">
        <f t="shared" si="15"/>
        <v>113561.73784615472</v>
      </c>
      <c r="AB76" s="366">
        <f t="shared" si="16"/>
        <v>5253.5529352820931</v>
      </c>
      <c r="AC76" s="366">
        <f t="shared" si="17"/>
        <v>5275.2664606828876</v>
      </c>
      <c r="AD76" s="365">
        <f t="shared" si="18"/>
        <v>21.713525400794424</v>
      </c>
      <c r="AE76" s="367">
        <f t="shared" si="19"/>
        <v>4.1331125180008301E-3</v>
      </c>
      <c r="AF76" s="324">
        <v>10</v>
      </c>
    </row>
    <row r="77" spans="1:32" ht="16.5">
      <c r="A77" s="351">
        <v>214</v>
      </c>
      <c r="B77" s="10" t="s">
        <v>69</v>
      </c>
      <c r="C77" s="365">
        <v>12662</v>
      </c>
      <c r="D77" s="365">
        <v>48245841.620000005</v>
      </c>
      <c r="E77" s="365">
        <v>48130184.700000003</v>
      </c>
      <c r="F77" s="366">
        <f t="shared" si="10"/>
        <v>-115656.92000000179</v>
      </c>
      <c r="G77" s="365">
        <v>50667000</v>
      </c>
      <c r="H77" s="365">
        <v>50667000</v>
      </c>
      <c r="I77" s="366">
        <f t="shared" si="11"/>
        <v>0</v>
      </c>
      <c r="J77" s="365">
        <v>49456420.810000002</v>
      </c>
      <c r="K77" s="365">
        <v>49398592.350000001</v>
      </c>
      <c r="L77" s="366">
        <f t="shared" si="12"/>
        <v>-57828.460000000894</v>
      </c>
      <c r="M77" s="365">
        <v>50518194.593222663</v>
      </c>
      <c r="N77" s="365">
        <v>50415630.114950776</v>
      </c>
      <c r="O77" s="366">
        <f t="shared" si="13"/>
        <v>-102564.47827188671</v>
      </c>
      <c r="P77" s="365">
        <v>1339671.5</v>
      </c>
      <c r="Q77" s="365">
        <v>1339671.5</v>
      </c>
      <c r="R77" s="366">
        <f t="shared" si="14"/>
        <v>0</v>
      </c>
      <c r="S77" s="365">
        <v>1365000</v>
      </c>
      <c r="T77" s="365">
        <v>1365000</v>
      </c>
      <c r="U77" s="365">
        <v>1352335.75</v>
      </c>
      <c r="V77" s="365">
        <v>1352335.75</v>
      </c>
      <c r="W77" s="365">
        <v>1394692.104681307</v>
      </c>
      <c r="X77" s="365">
        <v>1392781.7624281459</v>
      </c>
      <c r="Y77" s="365">
        <v>51912886.697903968</v>
      </c>
      <c r="Z77" s="365">
        <v>51808411.877378926</v>
      </c>
      <c r="AA77" s="366">
        <f t="shared" si="15"/>
        <v>-104474.82052504271</v>
      </c>
      <c r="AB77" s="366">
        <f t="shared" si="16"/>
        <v>4099.8962800429608</v>
      </c>
      <c r="AC77" s="366">
        <f t="shared" si="17"/>
        <v>4091.6452280349808</v>
      </c>
      <c r="AD77" s="365">
        <f t="shared" si="18"/>
        <v>-8.251052007979979</v>
      </c>
      <c r="AE77" s="367">
        <f t="shared" si="19"/>
        <v>-2.0125026206500815E-3</v>
      </c>
      <c r="AF77" s="324">
        <v>4</v>
      </c>
    </row>
    <row r="78" spans="1:32" ht="16.5">
      <c r="A78" s="351">
        <v>216</v>
      </c>
      <c r="B78" s="10" t="s">
        <v>70</v>
      </c>
      <c r="C78" s="365">
        <v>1311</v>
      </c>
      <c r="D78" s="365">
        <v>6964310.2799999993</v>
      </c>
      <c r="E78" s="365">
        <v>6964310.2799999993</v>
      </c>
      <c r="F78" s="366">
        <f t="shared" si="10"/>
        <v>0</v>
      </c>
      <c r="G78" s="365">
        <v>7397000</v>
      </c>
      <c r="H78" s="365">
        <v>7397000</v>
      </c>
      <c r="I78" s="366">
        <f t="shared" si="11"/>
        <v>0</v>
      </c>
      <c r="J78" s="365">
        <v>7180655.1399999997</v>
      </c>
      <c r="K78" s="365">
        <v>7180655.1399999997</v>
      </c>
      <c r="L78" s="366">
        <f t="shared" si="12"/>
        <v>0</v>
      </c>
      <c r="M78" s="365">
        <v>7334815.7373328628</v>
      </c>
      <c r="N78" s="365">
        <v>7328493.3092078306</v>
      </c>
      <c r="O78" s="366">
        <f t="shared" si="13"/>
        <v>-6322.4281250322238</v>
      </c>
      <c r="P78" s="365">
        <v>127616.04</v>
      </c>
      <c r="Q78" s="365">
        <v>127616.04</v>
      </c>
      <c r="R78" s="366">
        <f t="shared" si="14"/>
        <v>0</v>
      </c>
      <c r="S78" s="365">
        <v>129000</v>
      </c>
      <c r="T78" s="365">
        <v>129000</v>
      </c>
      <c r="U78" s="365">
        <v>128308.01999999999</v>
      </c>
      <c r="V78" s="365">
        <v>128308.01999999999</v>
      </c>
      <c r="W78" s="365">
        <v>132326.74094528018</v>
      </c>
      <c r="X78" s="365">
        <v>132145.48992679204</v>
      </c>
      <c r="Y78" s="365">
        <v>7467142.4782781433</v>
      </c>
      <c r="Z78" s="365">
        <v>7460638.7991346223</v>
      </c>
      <c r="AA78" s="366">
        <f t="shared" si="15"/>
        <v>-6503.6791435210034</v>
      </c>
      <c r="AB78" s="366">
        <f t="shared" si="16"/>
        <v>5695.7608529962954</v>
      </c>
      <c r="AC78" s="366">
        <f t="shared" si="17"/>
        <v>5690.7999993399098</v>
      </c>
      <c r="AD78" s="365">
        <f t="shared" si="18"/>
        <v>-4.9608536563855523</v>
      </c>
      <c r="AE78" s="367">
        <f t="shared" si="19"/>
        <v>-8.7097295417097088E-4</v>
      </c>
      <c r="AF78" s="324">
        <v>13</v>
      </c>
    </row>
    <row r="79" spans="1:32" ht="16.5">
      <c r="A79" s="351">
        <v>217</v>
      </c>
      <c r="B79" s="10" t="s">
        <v>71</v>
      </c>
      <c r="C79" s="365">
        <v>5390</v>
      </c>
      <c r="D79" s="365">
        <v>20587816.41</v>
      </c>
      <c r="E79" s="365">
        <v>20815597.100000001</v>
      </c>
      <c r="F79" s="366">
        <f t="shared" si="10"/>
        <v>227780.69000000134</v>
      </c>
      <c r="G79" s="365">
        <v>21594000</v>
      </c>
      <c r="H79" s="365">
        <v>21594000</v>
      </c>
      <c r="I79" s="366">
        <f t="shared" si="11"/>
        <v>0</v>
      </c>
      <c r="J79" s="365">
        <v>21090908.204999998</v>
      </c>
      <c r="K79" s="365">
        <v>21204798.550000001</v>
      </c>
      <c r="L79" s="366">
        <f t="shared" si="12"/>
        <v>113890.34500000253</v>
      </c>
      <c r="M79" s="365">
        <v>21543706.305421706</v>
      </c>
      <c r="N79" s="365">
        <v>21641371.332696378</v>
      </c>
      <c r="O79" s="366">
        <f t="shared" si="13"/>
        <v>97665.027274671942</v>
      </c>
      <c r="P79" s="365">
        <v>611343</v>
      </c>
      <c r="Q79" s="365">
        <v>611343</v>
      </c>
      <c r="R79" s="366">
        <f t="shared" si="14"/>
        <v>0</v>
      </c>
      <c r="S79" s="365">
        <v>645000</v>
      </c>
      <c r="T79" s="365">
        <v>645000</v>
      </c>
      <c r="U79" s="365">
        <v>628171.5</v>
      </c>
      <c r="V79" s="365">
        <v>628171.5</v>
      </c>
      <c r="W79" s="365">
        <v>647846.38832169713</v>
      </c>
      <c r="X79" s="365">
        <v>646959.01803759311</v>
      </c>
      <c r="Y79" s="365">
        <v>22191552.693743404</v>
      </c>
      <c r="Z79" s="365">
        <v>22288330.350733973</v>
      </c>
      <c r="AA79" s="366">
        <f t="shared" si="15"/>
        <v>96777.656990569085</v>
      </c>
      <c r="AB79" s="366">
        <f t="shared" si="16"/>
        <v>4117.171186223266</v>
      </c>
      <c r="AC79" s="366">
        <f t="shared" si="17"/>
        <v>4135.1262246259694</v>
      </c>
      <c r="AD79" s="365">
        <f t="shared" si="18"/>
        <v>17.955038402703394</v>
      </c>
      <c r="AE79" s="367">
        <f t="shared" si="19"/>
        <v>4.3610133245816727E-3</v>
      </c>
      <c r="AF79" s="324">
        <v>16</v>
      </c>
    </row>
    <row r="80" spans="1:32" ht="16.5">
      <c r="A80" s="351">
        <v>218</v>
      </c>
      <c r="B80" s="10" t="s">
        <v>289</v>
      </c>
      <c r="C80" s="365">
        <v>1192</v>
      </c>
      <c r="D80" s="365">
        <v>6081003.21</v>
      </c>
      <c r="E80" s="365">
        <v>6081003.209999999</v>
      </c>
      <c r="F80" s="366">
        <f t="shared" si="10"/>
        <v>0</v>
      </c>
      <c r="G80" s="365">
        <v>6280000</v>
      </c>
      <c r="H80" s="365">
        <v>6280000</v>
      </c>
      <c r="I80" s="366">
        <f t="shared" si="11"/>
        <v>0</v>
      </c>
      <c r="J80" s="365">
        <v>6180501.6050000004</v>
      </c>
      <c r="K80" s="365">
        <v>6180501.6049999995</v>
      </c>
      <c r="L80" s="366">
        <f t="shared" si="12"/>
        <v>0</v>
      </c>
      <c r="M80" s="365">
        <v>6313190.0297561176</v>
      </c>
      <c r="N80" s="365">
        <v>6307748.217496315</v>
      </c>
      <c r="O80" s="366">
        <f t="shared" si="13"/>
        <v>-5441.8122598025948</v>
      </c>
      <c r="P80" s="365">
        <v>125115.29</v>
      </c>
      <c r="Q80" s="365">
        <v>125115.29</v>
      </c>
      <c r="R80" s="366">
        <f t="shared" si="14"/>
        <v>0</v>
      </c>
      <c r="S80" s="365">
        <v>128000</v>
      </c>
      <c r="T80" s="365">
        <v>128000</v>
      </c>
      <c r="U80" s="365">
        <v>126557.64499999999</v>
      </c>
      <c r="V80" s="365">
        <v>126557.64499999999</v>
      </c>
      <c r="W80" s="365">
        <v>130521.54264838423</v>
      </c>
      <c r="X80" s="365">
        <v>130342.76425203992</v>
      </c>
      <c r="Y80" s="365">
        <v>6443711.572404502</v>
      </c>
      <c r="Z80" s="365">
        <v>6438090.9817483546</v>
      </c>
      <c r="AA80" s="366">
        <f t="shared" si="15"/>
        <v>-5620.5906561473384</v>
      </c>
      <c r="AB80" s="366">
        <f t="shared" si="16"/>
        <v>5405.7982989970651</v>
      </c>
      <c r="AC80" s="366">
        <f t="shared" si="17"/>
        <v>5401.0830383794919</v>
      </c>
      <c r="AD80" s="365">
        <f t="shared" si="18"/>
        <v>-4.7152606175732217</v>
      </c>
      <c r="AE80" s="367">
        <f t="shared" si="19"/>
        <v>-8.7225981377219374E-4</v>
      </c>
      <c r="AF80" s="324">
        <v>14</v>
      </c>
    </row>
    <row r="81" spans="1:32" ht="16.5">
      <c r="A81" s="351">
        <v>224</v>
      </c>
      <c r="B81" s="10" t="s">
        <v>290</v>
      </c>
      <c r="C81" s="365">
        <v>8717</v>
      </c>
      <c r="D81" s="365">
        <v>32061425.370000001</v>
      </c>
      <c r="E81" s="365">
        <v>32576100.220000006</v>
      </c>
      <c r="F81" s="366">
        <f t="shared" si="10"/>
        <v>514674.85000000522</v>
      </c>
      <c r="G81" s="365">
        <v>35705000</v>
      </c>
      <c r="H81" s="365">
        <v>35705000</v>
      </c>
      <c r="I81" s="366">
        <f t="shared" si="11"/>
        <v>0</v>
      </c>
      <c r="J81" s="365">
        <v>33883212.685000002</v>
      </c>
      <c r="K81" s="365">
        <v>34140550.109999999</v>
      </c>
      <c r="L81" s="366">
        <f t="shared" si="12"/>
        <v>257337.42499999702</v>
      </c>
      <c r="M81" s="365">
        <v>34610647.188570388</v>
      </c>
      <c r="N81" s="365">
        <v>34843449.264130749</v>
      </c>
      <c r="O81" s="366">
        <f t="shared" si="13"/>
        <v>232802.07556036115</v>
      </c>
      <c r="P81" s="365">
        <v>566869.80999999994</v>
      </c>
      <c r="Q81" s="365">
        <v>628476.1100000001</v>
      </c>
      <c r="R81" s="366">
        <f t="shared" si="14"/>
        <v>61606.300000000163</v>
      </c>
      <c r="S81" s="365">
        <v>602000</v>
      </c>
      <c r="T81" s="365">
        <v>602000</v>
      </c>
      <c r="U81" s="365">
        <v>584434.90500000003</v>
      </c>
      <c r="V81" s="365">
        <v>615238.05500000005</v>
      </c>
      <c r="W81" s="365">
        <v>602739.9243890947</v>
      </c>
      <c r="X81" s="365">
        <v>633638.75617113907</v>
      </c>
      <c r="Y81" s="365">
        <v>35213387.112959482</v>
      </c>
      <c r="Z81" s="365">
        <v>35477088.020301886</v>
      </c>
      <c r="AA81" s="366">
        <f t="shared" si="15"/>
        <v>263700.90734240413</v>
      </c>
      <c r="AB81" s="366">
        <f t="shared" si="16"/>
        <v>4039.6222453779374</v>
      </c>
      <c r="AC81" s="366">
        <f t="shared" si="17"/>
        <v>4069.8735826892148</v>
      </c>
      <c r="AD81" s="365">
        <f t="shared" si="18"/>
        <v>30.251337311277439</v>
      </c>
      <c r="AE81" s="367">
        <f t="shared" si="19"/>
        <v>7.4886549963651856E-3</v>
      </c>
      <c r="AF81" s="324">
        <v>1</v>
      </c>
    </row>
    <row r="82" spans="1:32" ht="16.5">
      <c r="A82" s="351">
        <v>226</v>
      </c>
      <c r="B82" s="10" t="s">
        <v>72</v>
      </c>
      <c r="C82" s="365">
        <v>3774</v>
      </c>
      <c r="D82" s="365">
        <v>17669504.649999999</v>
      </c>
      <c r="E82" s="365">
        <v>17669504.649999999</v>
      </c>
      <c r="F82" s="366">
        <f t="shared" si="10"/>
        <v>0</v>
      </c>
      <c r="G82" s="365">
        <v>18414000</v>
      </c>
      <c r="H82" s="365">
        <v>18414000</v>
      </c>
      <c r="I82" s="366">
        <f t="shared" si="11"/>
        <v>0</v>
      </c>
      <c r="J82" s="365">
        <v>18041752.324999999</v>
      </c>
      <c r="K82" s="365">
        <v>18041752.324999999</v>
      </c>
      <c r="L82" s="366">
        <f t="shared" si="12"/>
        <v>0</v>
      </c>
      <c r="M82" s="365">
        <v>18429088.474853531</v>
      </c>
      <c r="N82" s="365">
        <v>18413203.060486667</v>
      </c>
      <c r="O82" s="366">
        <f t="shared" si="13"/>
        <v>-15885.414366863668</v>
      </c>
      <c r="P82" s="365">
        <v>361041</v>
      </c>
      <c r="Q82" s="365">
        <v>361041</v>
      </c>
      <c r="R82" s="366">
        <f t="shared" si="14"/>
        <v>0</v>
      </c>
      <c r="S82" s="365">
        <v>362000</v>
      </c>
      <c r="T82" s="365">
        <v>362000</v>
      </c>
      <c r="U82" s="365">
        <v>361520.5</v>
      </c>
      <c r="V82" s="365">
        <v>361520.5</v>
      </c>
      <c r="W82" s="365">
        <v>372843.64258686377</v>
      </c>
      <c r="X82" s="365">
        <v>372332.94996742078</v>
      </c>
      <c r="Y82" s="365">
        <v>18801932.117440395</v>
      </c>
      <c r="Z82" s="365">
        <v>18785536.010454088</v>
      </c>
      <c r="AA82" s="366">
        <f t="shared" si="15"/>
        <v>-16396.106986306608</v>
      </c>
      <c r="AB82" s="366">
        <f t="shared" si="16"/>
        <v>4981.9639950822457</v>
      </c>
      <c r="AC82" s="366">
        <f t="shared" si="17"/>
        <v>4977.6195046248249</v>
      </c>
      <c r="AD82" s="365">
        <f t="shared" si="18"/>
        <v>-4.3444904574207612</v>
      </c>
      <c r="AE82" s="367">
        <f t="shared" si="19"/>
        <v>-8.720437284792219E-4</v>
      </c>
      <c r="AF82" s="324">
        <v>13</v>
      </c>
    </row>
    <row r="83" spans="1:32" ht="16.5">
      <c r="A83" s="351">
        <v>230</v>
      </c>
      <c r="B83" s="10" t="s">
        <v>73</v>
      </c>
      <c r="C83" s="365">
        <v>2290</v>
      </c>
      <c r="D83" s="365">
        <v>9669712.2400000002</v>
      </c>
      <c r="E83" s="365">
        <v>9650265.1400000006</v>
      </c>
      <c r="F83" s="366">
        <f t="shared" si="10"/>
        <v>-19447.099999999627</v>
      </c>
      <c r="G83" s="365">
        <v>10839000</v>
      </c>
      <c r="H83" s="365">
        <v>10839000</v>
      </c>
      <c r="I83" s="366">
        <f t="shared" si="11"/>
        <v>0</v>
      </c>
      <c r="J83" s="365">
        <v>10254356.120000001</v>
      </c>
      <c r="K83" s="365">
        <v>10244632.57</v>
      </c>
      <c r="L83" s="366">
        <f t="shared" si="12"/>
        <v>-9723.5500000007451</v>
      </c>
      <c r="M83" s="365">
        <v>10474505.623618009</v>
      </c>
      <c r="N83" s="365">
        <v>10455553.118867317</v>
      </c>
      <c r="O83" s="366">
        <f t="shared" si="13"/>
        <v>-18952.504750691354</v>
      </c>
      <c r="P83" s="365">
        <v>350595.69</v>
      </c>
      <c r="Q83" s="365">
        <v>350595.69</v>
      </c>
      <c r="R83" s="366">
        <f t="shared" si="14"/>
        <v>0</v>
      </c>
      <c r="S83" s="365">
        <v>335000</v>
      </c>
      <c r="T83" s="365">
        <v>335000</v>
      </c>
      <c r="U83" s="365">
        <v>342797.84499999997</v>
      </c>
      <c r="V83" s="365">
        <v>342797.84499999997</v>
      </c>
      <c r="W83" s="365">
        <v>353534.57743261341</v>
      </c>
      <c r="X83" s="365">
        <v>353050.33288935112</v>
      </c>
      <c r="Y83" s="365">
        <v>10828040.201050622</v>
      </c>
      <c r="Z83" s="365">
        <v>10808603.451756669</v>
      </c>
      <c r="AA83" s="366">
        <f t="shared" si="15"/>
        <v>-19436.74929395318</v>
      </c>
      <c r="AB83" s="366">
        <f t="shared" si="16"/>
        <v>4728.4018345199229</v>
      </c>
      <c r="AC83" s="366">
        <f t="shared" si="17"/>
        <v>4719.9141710727818</v>
      </c>
      <c r="AD83" s="365">
        <f t="shared" si="18"/>
        <v>-8.4876634471411307</v>
      </c>
      <c r="AE83" s="367">
        <f t="shared" si="19"/>
        <v>-1.7950385234132471E-3</v>
      </c>
      <c r="AF83" s="324">
        <v>4</v>
      </c>
    </row>
    <row r="84" spans="1:32" ht="16.5">
      <c r="A84" s="351">
        <v>231</v>
      </c>
      <c r="B84" s="10" t="s">
        <v>291</v>
      </c>
      <c r="C84" s="365">
        <v>1289</v>
      </c>
      <c r="D84" s="365">
        <v>7035728.4799999986</v>
      </c>
      <c r="E84" s="365">
        <v>7013673.6799999997</v>
      </c>
      <c r="F84" s="366">
        <f t="shared" si="10"/>
        <v>-22054.799999998882</v>
      </c>
      <c r="G84" s="365">
        <v>7118000</v>
      </c>
      <c r="H84" s="365">
        <v>7118000</v>
      </c>
      <c r="I84" s="366">
        <f t="shared" si="11"/>
        <v>0</v>
      </c>
      <c r="J84" s="365">
        <v>7076864.2399999993</v>
      </c>
      <c r="K84" s="365">
        <v>7065836.8399999999</v>
      </c>
      <c r="L84" s="366">
        <f t="shared" si="12"/>
        <v>-11027.399999999441</v>
      </c>
      <c r="M84" s="365">
        <v>7228796.5633342145</v>
      </c>
      <c r="N84" s="365">
        <v>7211311.0846170224</v>
      </c>
      <c r="O84" s="366">
        <f t="shared" si="13"/>
        <v>-17485.478717192076</v>
      </c>
      <c r="P84" s="365">
        <v>124759.43</v>
      </c>
      <c r="Q84" s="365">
        <v>124759.43</v>
      </c>
      <c r="R84" s="366">
        <f t="shared" si="14"/>
        <v>0</v>
      </c>
      <c r="S84" s="365">
        <v>75000</v>
      </c>
      <c r="T84" s="365">
        <v>75000</v>
      </c>
      <c r="U84" s="365">
        <v>99879.714999999997</v>
      </c>
      <c r="V84" s="365">
        <v>99879.714999999997</v>
      </c>
      <c r="W84" s="365">
        <v>103008.03622792572</v>
      </c>
      <c r="X84" s="365">
        <v>102866.94372201645</v>
      </c>
      <c r="Y84" s="365">
        <v>7331804.5995621402</v>
      </c>
      <c r="Z84" s="365">
        <v>7314178.0283390386</v>
      </c>
      <c r="AA84" s="366">
        <f t="shared" si="15"/>
        <v>-17626.571223101579</v>
      </c>
      <c r="AB84" s="366">
        <f t="shared" si="16"/>
        <v>5687.9787428721029</v>
      </c>
      <c r="AC84" s="366">
        <f t="shared" si="17"/>
        <v>5674.3041336997976</v>
      </c>
      <c r="AD84" s="365">
        <f t="shared" si="18"/>
        <v>-13.674609172305281</v>
      </c>
      <c r="AE84" s="367">
        <f t="shared" si="19"/>
        <v>-2.4041245212882757E-3</v>
      </c>
      <c r="AF84" s="324">
        <v>15</v>
      </c>
    </row>
    <row r="85" spans="1:32" ht="16.5">
      <c r="A85" s="351">
        <v>232</v>
      </c>
      <c r="B85" s="10" t="s">
        <v>74</v>
      </c>
      <c r="C85" s="365">
        <v>12890</v>
      </c>
      <c r="D85" s="365">
        <v>56336001.239999995</v>
      </c>
      <c r="E85" s="365">
        <v>56336001.239999995</v>
      </c>
      <c r="F85" s="366">
        <f t="shared" si="10"/>
        <v>0</v>
      </c>
      <c r="G85" s="365">
        <v>57658000</v>
      </c>
      <c r="H85" s="365">
        <v>57658000</v>
      </c>
      <c r="I85" s="366">
        <f t="shared" si="11"/>
        <v>0</v>
      </c>
      <c r="J85" s="365">
        <v>56997000.619999997</v>
      </c>
      <c r="K85" s="365">
        <v>56997000.619999997</v>
      </c>
      <c r="L85" s="366">
        <f t="shared" si="12"/>
        <v>0</v>
      </c>
      <c r="M85" s="365">
        <v>58220662.178792082</v>
      </c>
      <c r="N85" s="365">
        <v>58170477.420892343</v>
      </c>
      <c r="O85" s="366">
        <f t="shared" si="13"/>
        <v>-50184.757899738848</v>
      </c>
      <c r="P85" s="365">
        <v>1345572.14</v>
      </c>
      <c r="Q85" s="365">
        <v>1345572.14</v>
      </c>
      <c r="R85" s="366">
        <f t="shared" si="14"/>
        <v>0</v>
      </c>
      <c r="S85" s="365">
        <v>1345000</v>
      </c>
      <c r="T85" s="365">
        <v>1345000</v>
      </c>
      <c r="U85" s="365">
        <v>1345286.0699999998</v>
      </c>
      <c r="V85" s="365">
        <v>1345286.0699999998</v>
      </c>
      <c r="W85" s="365">
        <v>1387421.622453406</v>
      </c>
      <c r="X85" s="365">
        <v>1385521.2387490561</v>
      </c>
      <c r="Y85" s="365">
        <v>59608083.801245488</v>
      </c>
      <c r="Z85" s="365">
        <v>59555998.6596414</v>
      </c>
      <c r="AA85" s="366">
        <f t="shared" si="15"/>
        <v>-52085.141604088247</v>
      </c>
      <c r="AB85" s="366">
        <f t="shared" si="16"/>
        <v>4624.3664702285096</v>
      </c>
      <c r="AC85" s="366">
        <f t="shared" si="17"/>
        <v>4620.3257299954539</v>
      </c>
      <c r="AD85" s="365">
        <f t="shared" si="18"/>
        <v>-4.0407402330556579</v>
      </c>
      <c r="AE85" s="367">
        <f t="shared" si="19"/>
        <v>-8.7379325558858392E-4</v>
      </c>
      <c r="AF85" s="324">
        <v>14</v>
      </c>
    </row>
    <row r="86" spans="1:32" ht="16.5">
      <c r="A86" s="351">
        <v>233</v>
      </c>
      <c r="B86" s="10" t="s">
        <v>75</v>
      </c>
      <c r="C86" s="365">
        <v>15312</v>
      </c>
      <c r="D86" s="365">
        <v>55291131.109999992</v>
      </c>
      <c r="E86" s="365">
        <v>64621660.729999989</v>
      </c>
      <c r="F86" s="366">
        <f t="shared" si="10"/>
        <v>9330529.6199999973</v>
      </c>
      <c r="G86" s="365">
        <v>67502000</v>
      </c>
      <c r="H86" s="365">
        <v>67502000</v>
      </c>
      <c r="I86" s="366">
        <f t="shared" si="11"/>
        <v>0</v>
      </c>
      <c r="J86" s="365">
        <v>61396565.554999992</v>
      </c>
      <c r="K86" s="365">
        <v>66061830.364999995</v>
      </c>
      <c r="L86" s="366">
        <f t="shared" si="12"/>
        <v>4665264.8100000024</v>
      </c>
      <c r="M86" s="365">
        <v>62714680.829387762</v>
      </c>
      <c r="N86" s="365">
        <v>67421937.467383385</v>
      </c>
      <c r="O86" s="366">
        <f t="shared" si="13"/>
        <v>4707256.6379956231</v>
      </c>
      <c r="P86" s="365">
        <v>1548437.96</v>
      </c>
      <c r="Q86" s="365">
        <v>1548437.96</v>
      </c>
      <c r="R86" s="366">
        <f t="shared" si="14"/>
        <v>0</v>
      </c>
      <c r="S86" s="365">
        <v>1617000</v>
      </c>
      <c r="T86" s="365">
        <v>1617000</v>
      </c>
      <c r="U86" s="365">
        <v>1582718.98</v>
      </c>
      <c r="V86" s="365">
        <v>1582718.98</v>
      </c>
      <c r="W86" s="365">
        <v>1632291.1417044555</v>
      </c>
      <c r="X86" s="365">
        <v>1630055.3545174543</v>
      </c>
      <c r="Y86" s="365">
        <v>64346971.971092217</v>
      </c>
      <c r="Z86" s="365">
        <v>69051992.821900845</v>
      </c>
      <c r="AA86" s="366">
        <f t="shared" si="15"/>
        <v>4705020.8508086279</v>
      </c>
      <c r="AB86" s="366">
        <f t="shared" si="16"/>
        <v>4202.3884516126054</v>
      </c>
      <c r="AC86" s="366">
        <f t="shared" si="17"/>
        <v>4509.6651529454575</v>
      </c>
      <c r="AD86" s="365">
        <f t="shared" si="18"/>
        <v>307.2767013328521</v>
      </c>
      <c r="AE86" s="367">
        <f t="shared" si="19"/>
        <v>7.311953782257781E-2</v>
      </c>
      <c r="AF86" s="324">
        <v>14</v>
      </c>
    </row>
    <row r="87" spans="1:32" ht="16.5">
      <c r="A87" s="351">
        <v>235</v>
      </c>
      <c r="B87" s="10" t="s">
        <v>292</v>
      </c>
      <c r="C87" s="365">
        <v>10396</v>
      </c>
      <c r="D87" s="365">
        <v>36571861.420000002</v>
      </c>
      <c r="E87" s="365">
        <v>36571861.420000002</v>
      </c>
      <c r="F87" s="366">
        <f t="shared" si="10"/>
        <v>0</v>
      </c>
      <c r="G87" s="365">
        <v>35462000</v>
      </c>
      <c r="H87" s="365">
        <v>35462000</v>
      </c>
      <c r="I87" s="366">
        <f t="shared" si="11"/>
        <v>0</v>
      </c>
      <c r="J87" s="365">
        <v>36016930.710000001</v>
      </c>
      <c r="K87" s="365">
        <v>36016930.710000001</v>
      </c>
      <c r="L87" s="366">
        <f t="shared" si="12"/>
        <v>0</v>
      </c>
      <c r="M87" s="365">
        <v>36790173.742020883</v>
      </c>
      <c r="N87" s="365">
        <v>36758461.530355155</v>
      </c>
      <c r="O87" s="366">
        <f t="shared" si="13"/>
        <v>-31712.211665727198</v>
      </c>
      <c r="P87" s="365">
        <v>1009181.22</v>
      </c>
      <c r="Q87" s="365">
        <v>1009181.22</v>
      </c>
      <c r="R87" s="366">
        <f t="shared" si="14"/>
        <v>0</v>
      </c>
      <c r="S87" s="365">
        <v>750000</v>
      </c>
      <c r="T87" s="365">
        <v>750000</v>
      </c>
      <c r="U87" s="365">
        <v>879590.61</v>
      </c>
      <c r="V87" s="365">
        <v>879590.61</v>
      </c>
      <c r="W87" s="365">
        <v>907140.1677570194</v>
      </c>
      <c r="X87" s="365">
        <v>905897.63674520026</v>
      </c>
      <c r="Y87" s="365">
        <v>37697313.909777902</v>
      </c>
      <c r="Z87" s="365">
        <v>37664359.167100355</v>
      </c>
      <c r="AA87" s="366">
        <f t="shared" si="15"/>
        <v>-32954.742677547038</v>
      </c>
      <c r="AB87" s="366">
        <f t="shared" si="16"/>
        <v>3626.1363899363123</v>
      </c>
      <c r="AC87" s="366">
        <f t="shared" si="17"/>
        <v>3622.9664454694453</v>
      </c>
      <c r="AD87" s="365">
        <f t="shared" si="18"/>
        <v>-3.1699444668670367</v>
      </c>
      <c r="AE87" s="367">
        <f t="shared" si="19"/>
        <v>-8.7419339097796929E-4</v>
      </c>
      <c r="AF87" s="324">
        <v>1</v>
      </c>
    </row>
    <row r="88" spans="1:32" ht="16.5">
      <c r="A88" s="351">
        <v>236</v>
      </c>
      <c r="B88" s="10" t="s">
        <v>293</v>
      </c>
      <c r="C88" s="365">
        <v>4196</v>
      </c>
      <c r="D88" s="365">
        <v>15315128.030000001</v>
      </c>
      <c r="E88" s="365">
        <v>15315128.029999999</v>
      </c>
      <c r="F88" s="366">
        <f t="shared" si="10"/>
        <v>0</v>
      </c>
      <c r="G88" s="365">
        <v>16192000</v>
      </c>
      <c r="H88" s="365">
        <v>16192000</v>
      </c>
      <c r="I88" s="366">
        <f t="shared" si="11"/>
        <v>0</v>
      </c>
      <c r="J88" s="365">
        <v>15753564.015000001</v>
      </c>
      <c r="K88" s="365">
        <v>15753564.015000001</v>
      </c>
      <c r="L88" s="366">
        <f t="shared" si="12"/>
        <v>0</v>
      </c>
      <c r="M88" s="365">
        <v>16091775.332954185</v>
      </c>
      <c r="N88" s="365">
        <v>16077904.624187918</v>
      </c>
      <c r="O88" s="366">
        <f t="shared" si="13"/>
        <v>-13870.708766266704</v>
      </c>
      <c r="P88" s="365">
        <v>333754.44</v>
      </c>
      <c r="Q88" s="365">
        <v>333754.44</v>
      </c>
      <c r="R88" s="366">
        <f t="shared" si="14"/>
        <v>0</v>
      </c>
      <c r="S88" s="365">
        <v>478000</v>
      </c>
      <c r="T88" s="365">
        <v>478000</v>
      </c>
      <c r="U88" s="365">
        <v>405877.22</v>
      </c>
      <c r="V88" s="365">
        <v>405877.22</v>
      </c>
      <c r="W88" s="365">
        <v>418589.65438427386</v>
      </c>
      <c r="X88" s="365">
        <v>418016.30238721136</v>
      </c>
      <c r="Y88" s="365">
        <v>16510364.987338459</v>
      </c>
      <c r="Z88" s="365">
        <v>16495920.92657513</v>
      </c>
      <c r="AA88" s="366">
        <f t="shared" si="15"/>
        <v>-14444.060763329268</v>
      </c>
      <c r="AB88" s="366">
        <f t="shared" si="16"/>
        <v>3934.7866986030645</v>
      </c>
      <c r="AC88" s="366">
        <f t="shared" si="17"/>
        <v>3931.3443580970279</v>
      </c>
      <c r="AD88" s="365">
        <f t="shared" si="18"/>
        <v>-3.442340506036544</v>
      </c>
      <c r="AE88" s="367">
        <f t="shared" si="19"/>
        <v>-8.7484805904692372E-4</v>
      </c>
      <c r="AF88" s="324">
        <v>16</v>
      </c>
    </row>
    <row r="89" spans="1:32" ht="16.5">
      <c r="A89" s="351">
        <v>239</v>
      </c>
      <c r="B89" s="10" t="s">
        <v>76</v>
      </c>
      <c r="C89" s="365">
        <v>2095</v>
      </c>
      <c r="D89" s="365">
        <v>10925001.429999996</v>
      </c>
      <c r="E89" s="365">
        <v>10925001.429999996</v>
      </c>
      <c r="F89" s="366">
        <f t="shared" si="10"/>
        <v>0</v>
      </c>
      <c r="G89" s="365">
        <v>11167000</v>
      </c>
      <c r="H89" s="365">
        <v>11167000</v>
      </c>
      <c r="I89" s="366">
        <f t="shared" si="11"/>
        <v>0</v>
      </c>
      <c r="J89" s="365">
        <v>11046000.714999998</v>
      </c>
      <c r="K89" s="365">
        <v>11046000.714999998</v>
      </c>
      <c r="L89" s="366">
        <f t="shared" si="12"/>
        <v>0</v>
      </c>
      <c r="M89" s="365">
        <v>11283145.938543433</v>
      </c>
      <c r="N89" s="365">
        <v>11273420.148315657</v>
      </c>
      <c r="O89" s="366">
        <f t="shared" si="13"/>
        <v>-9725.7902277763933</v>
      </c>
      <c r="P89" s="365">
        <v>237310.58000000002</v>
      </c>
      <c r="Q89" s="365">
        <v>237310.58000000002</v>
      </c>
      <c r="R89" s="366">
        <f t="shared" si="14"/>
        <v>0</v>
      </c>
      <c r="S89" s="365">
        <v>259000</v>
      </c>
      <c r="T89" s="365">
        <v>259000</v>
      </c>
      <c r="U89" s="365">
        <v>248155.29</v>
      </c>
      <c r="V89" s="365">
        <v>248155.29</v>
      </c>
      <c r="W89" s="365">
        <v>255927.73369919418</v>
      </c>
      <c r="X89" s="365">
        <v>255577.18352270706</v>
      </c>
      <c r="Y89" s="365">
        <v>11539073.672242628</v>
      </c>
      <c r="Z89" s="365">
        <v>11528997.331838364</v>
      </c>
      <c r="AA89" s="366">
        <f t="shared" si="15"/>
        <v>-10076.340404264629</v>
      </c>
      <c r="AB89" s="366">
        <f t="shared" si="16"/>
        <v>5507.9110607363382</v>
      </c>
      <c r="AC89" s="366">
        <f t="shared" si="17"/>
        <v>5503.1013517128231</v>
      </c>
      <c r="AD89" s="365">
        <f t="shared" si="18"/>
        <v>-4.8097090235150972</v>
      </c>
      <c r="AE89" s="367">
        <f t="shared" si="19"/>
        <v>-8.73236508447197E-4</v>
      </c>
      <c r="AF89" s="324">
        <v>11</v>
      </c>
    </row>
    <row r="90" spans="1:32" ht="16.5">
      <c r="A90" s="351">
        <v>240</v>
      </c>
      <c r="B90" s="10" t="s">
        <v>77</v>
      </c>
      <c r="C90" s="365">
        <v>19982</v>
      </c>
      <c r="D90" s="365">
        <v>97060864.01000002</v>
      </c>
      <c r="E90" s="365">
        <v>97060864.01000002</v>
      </c>
      <c r="F90" s="366">
        <f t="shared" si="10"/>
        <v>0</v>
      </c>
      <c r="G90" s="365">
        <v>97869000</v>
      </c>
      <c r="H90" s="365">
        <v>97869000</v>
      </c>
      <c r="I90" s="366">
        <f t="shared" si="11"/>
        <v>0</v>
      </c>
      <c r="J90" s="365">
        <v>97464932.00500001</v>
      </c>
      <c r="K90" s="365">
        <v>97464932.00500001</v>
      </c>
      <c r="L90" s="366">
        <f t="shared" si="12"/>
        <v>0</v>
      </c>
      <c r="M90" s="365">
        <v>99557394.578950852</v>
      </c>
      <c r="N90" s="365">
        <v>99471578.589281574</v>
      </c>
      <c r="O90" s="366">
        <f t="shared" si="13"/>
        <v>-85815.989669278264</v>
      </c>
      <c r="P90" s="365">
        <v>2379614.2400000002</v>
      </c>
      <c r="Q90" s="365">
        <v>2379614.2400000002</v>
      </c>
      <c r="R90" s="366">
        <f t="shared" si="14"/>
        <v>0</v>
      </c>
      <c r="S90" s="365">
        <v>2383000</v>
      </c>
      <c r="T90" s="365">
        <v>2383000</v>
      </c>
      <c r="U90" s="365">
        <v>2381307.12</v>
      </c>
      <c r="V90" s="365">
        <v>2381307.12</v>
      </c>
      <c r="W90" s="365">
        <v>2455891.7702836604</v>
      </c>
      <c r="X90" s="365">
        <v>2452527.8781369883</v>
      </c>
      <c r="Y90" s="365">
        <v>102013286.34923451</v>
      </c>
      <c r="Z90" s="365">
        <v>101924106.46741857</v>
      </c>
      <c r="AA90" s="366">
        <f t="shared" si="15"/>
        <v>-89179.881815940142</v>
      </c>
      <c r="AB90" s="366">
        <f t="shared" si="16"/>
        <v>5105.259050607272</v>
      </c>
      <c r="AC90" s="366">
        <f t="shared" si="17"/>
        <v>5100.7960398067544</v>
      </c>
      <c r="AD90" s="365">
        <f t="shared" si="18"/>
        <v>-4.4630108005176226</v>
      </c>
      <c r="AE90" s="367">
        <f t="shared" si="19"/>
        <v>-8.7419869516449831E-4</v>
      </c>
      <c r="AF90" s="324">
        <v>19</v>
      </c>
    </row>
    <row r="91" spans="1:32" ht="16.5">
      <c r="A91" s="351">
        <v>241</v>
      </c>
      <c r="B91" s="10" t="s">
        <v>78</v>
      </c>
      <c r="C91" s="365">
        <v>7904</v>
      </c>
      <c r="D91" s="365">
        <v>31878960.259999998</v>
      </c>
      <c r="E91" s="365">
        <v>31878960.259999998</v>
      </c>
      <c r="F91" s="366">
        <f t="shared" si="10"/>
        <v>0</v>
      </c>
      <c r="G91" s="365">
        <v>32841000</v>
      </c>
      <c r="H91" s="365">
        <v>32841000</v>
      </c>
      <c r="I91" s="366">
        <f t="shared" si="11"/>
        <v>0</v>
      </c>
      <c r="J91" s="365">
        <v>32359980.129999999</v>
      </c>
      <c r="K91" s="365">
        <v>32359980.129999999</v>
      </c>
      <c r="L91" s="366">
        <f t="shared" si="12"/>
        <v>0</v>
      </c>
      <c r="M91" s="365">
        <v>33054712.542190507</v>
      </c>
      <c r="N91" s="365">
        <v>33026220.204860486</v>
      </c>
      <c r="O91" s="366">
        <f t="shared" si="13"/>
        <v>-28492.337330020964</v>
      </c>
      <c r="P91" s="365">
        <v>552809.84</v>
      </c>
      <c r="Q91" s="365">
        <v>552809.84</v>
      </c>
      <c r="R91" s="366">
        <f t="shared" si="14"/>
        <v>0</v>
      </c>
      <c r="S91" s="365">
        <v>570000</v>
      </c>
      <c r="T91" s="365">
        <v>570000</v>
      </c>
      <c r="U91" s="365">
        <v>561404.91999999993</v>
      </c>
      <c r="V91" s="365">
        <v>561404.91999999993</v>
      </c>
      <c r="W91" s="365">
        <v>578988.61984033231</v>
      </c>
      <c r="X91" s="365">
        <v>578195.56564516772</v>
      </c>
      <c r="Y91" s="365">
        <v>33633701.162030838</v>
      </c>
      <c r="Z91" s="365">
        <v>33604415.770505652</v>
      </c>
      <c r="AA91" s="366">
        <f t="shared" si="15"/>
        <v>-29285.391525186598</v>
      </c>
      <c r="AB91" s="366">
        <f t="shared" si="16"/>
        <v>4255.2759567346711</v>
      </c>
      <c r="AC91" s="366">
        <f t="shared" si="17"/>
        <v>4251.5708211672127</v>
      </c>
      <c r="AD91" s="365">
        <f t="shared" si="18"/>
        <v>-3.7051355674584556</v>
      </c>
      <c r="AE91" s="367">
        <f t="shared" si="19"/>
        <v>-8.7071569626277041E-4</v>
      </c>
      <c r="AF91" s="324">
        <v>19</v>
      </c>
    </row>
    <row r="92" spans="1:32" ht="16.5">
      <c r="A92" s="351">
        <v>244</v>
      </c>
      <c r="B92" s="10" t="s">
        <v>79</v>
      </c>
      <c r="C92" s="365">
        <v>19116</v>
      </c>
      <c r="D92" s="365">
        <v>52304594.769999981</v>
      </c>
      <c r="E92" s="365">
        <v>55175107.440000005</v>
      </c>
      <c r="F92" s="366">
        <f t="shared" si="10"/>
        <v>2870512.6700000241</v>
      </c>
      <c r="G92" s="365">
        <v>57712000</v>
      </c>
      <c r="H92" s="365">
        <v>57712000</v>
      </c>
      <c r="I92" s="366">
        <f t="shared" si="11"/>
        <v>0</v>
      </c>
      <c r="J92" s="365">
        <v>55008297.38499999</v>
      </c>
      <c r="K92" s="365">
        <v>56443553.719999999</v>
      </c>
      <c r="L92" s="366">
        <f t="shared" si="12"/>
        <v>1435256.3350000083</v>
      </c>
      <c r="M92" s="365">
        <v>56189263.719937406</v>
      </c>
      <c r="N92" s="365">
        <v>57605635.937131599</v>
      </c>
      <c r="O92" s="366">
        <f t="shared" si="13"/>
        <v>1416372.2171941921</v>
      </c>
      <c r="P92" s="365">
        <v>1342661.97</v>
      </c>
      <c r="Q92" s="365">
        <v>1348777.77</v>
      </c>
      <c r="R92" s="366">
        <f t="shared" si="14"/>
        <v>6115.8000000000466</v>
      </c>
      <c r="S92" s="365">
        <v>1326000</v>
      </c>
      <c r="T92" s="365">
        <v>1326000</v>
      </c>
      <c r="U92" s="365">
        <v>1334330.9849999999</v>
      </c>
      <c r="V92" s="365">
        <v>1337388.885</v>
      </c>
      <c r="W92" s="365">
        <v>1376123.4144783432</v>
      </c>
      <c r="X92" s="365">
        <v>1377387.8626680637</v>
      </c>
      <c r="Y92" s="365">
        <v>57565387.134415753</v>
      </c>
      <c r="Z92" s="365">
        <v>58983023.799799666</v>
      </c>
      <c r="AA92" s="366">
        <f t="shared" si="15"/>
        <v>1417636.6653839126</v>
      </c>
      <c r="AB92" s="366">
        <f t="shared" si="16"/>
        <v>3011.3719990801292</v>
      </c>
      <c r="AC92" s="366">
        <f t="shared" si="17"/>
        <v>3085.5316907197985</v>
      </c>
      <c r="AD92" s="365">
        <f t="shared" si="18"/>
        <v>74.15969163966929</v>
      </c>
      <c r="AE92" s="367">
        <f t="shared" si="19"/>
        <v>2.4626546193005226E-2</v>
      </c>
      <c r="AF92" s="324">
        <v>17</v>
      </c>
    </row>
    <row r="93" spans="1:32" ht="16.5">
      <c r="A93" s="351">
        <v>245</v>
      </c>
      <c r="B93" s="10" t="s">
        <v>294</v>
      </c>
      <c r="C93" s="365">
        <v>37232</v>
      </c>
      <c r="D93" s="365">
        <v>121120344.00999999</v>
      </c>
      <c r="E93" s="365">
        <v>121120344.00999999</v>
      </c>
      <c r="F93" s="366">
        <f t="shared" si="10"/>
        <v>0</v>
      </c>
      <c r="G93" s="365">
        <v>124822000</v>
      </c>
      <c r="H93" s="365">
        <v>124822000</v>
      </c>
      <c r="I93" s="366">
        <f t="shared" si="11"/>
        <v>0</v>
      </c>
      <c r="J93" s="365">
        <v>122971172.005</v>
      </c>
      <c r="K93" s="365">
        <v>122971172.005</v>
      </c>
      <c r="L93" s="366">
        <f t="shared" si="12"/>
        <v>0</v>
      </c>
      <c r="M93" s="365">
        <v>125611224.89173603</v>
      </c>
      <c r="N93" s="365">
        <v>125502951.15051128</v>
      </c>
      <c r="O93" s="366">
        <f t="shared" si="13"/>
        <v>-108273.74122475088</v>
      </c>
      <c r="P93" s="365">
        <v>2842036.89</v>
      </c>
      <c r="Q93" s="365">
        <v>2842036.89</v>
      </c>
      <c r="R93" s="366">
        <f t="shared" si="14"/>
        <v>0</v>
      </c>
      <c r="S93" s="365">
        <v>2811000</v>
      </c>
      <c r="T93" s="365">
        <v>2811000</v>
      </c>
      <c r="U93" s="365">
        <v>2826518.4450000003</v>
      </c>
      <c r="V93" s="365">
        <v>2826518.4450000003</v>
      </c>
      <c r="W93" s="365">
        <v>2915047.5087104551</v>
      </c>
      <c r="X93" s="365">
        <v>2911054.7002567686</v>
      </c>
      <c r="Y93" s="365">
        <v>128526272.40044649</v>
      </c>
      <c r="Z93" s="365">
        <v>128414005.85076804</v>
      </c>
      <c r="AA93" s="366">
        <f t="shared" si="15"/>
        <v>-112266.54967844486</v>
      </c>
      <c r="AB93" s="366">
        <f t="shared" si="16"/>
        <v>3452.0378276871102</v>
      </c>
      <c r="AC93" s="366">
        <f t="shared" si="17"/>
        <v>3449.0225035122489</v>
      </c>
      <c r="AD93" s="365">
        <f t="shared" si="18"/>
        <v>-3.0153241748612345</v>
      </c>
      <c r="AE93" s="367">
        <f t="shared" si="19"/>
        <v>-8.734910581444941E-4</v>
      </c>
      <c r="AF93" s="324">
        <v>1</v>
      </c>
    </row>
    <row r="94" spans="1:32" ht="16.5">
      <c r="A94" s="351">
        <v>249</v>
      </c>
      <c r="B94" s="10" t="s">
        <v>295</v>
      </c>
      <c r="C94" s="365">
        <v>9443</v>
      </c>
      <c r="D94" s="365">
        <v>41768287.379999995</v>
      </c>
      <c r="E94" s="365">
        <v>41768287.379999995</v>
      </c>
      <c r="F94" s="366">
        <f t="shared" si="10"/>
        <v>0</v>
      </c>
      <c r="G94" s="365">
        <v>41662000</v>
      </c>
      <c r="H94" s="365">
        <v>41662000</v>
      </c>
      <c r="I94" s="366">
        <f t="shared" si="11"/>
        <v>0</v>
      </c>
      <c r="J94" s="365">
        <v>41715143.689999998</v>
      </c>
      <c r="K94" s="365">
        <v>41715143.689999998</v>
      </c>
      <c r="L94" s="366">
        <f t="shared" si="12"/>
        <v>0</v>
      </c>
      <c r="M94" s="365">
        <v>42610720.951920502</v>
      </c>
      <c r="N94" s="365">
        <v>42573991.573811777</v>
      </c>
      <c r="O94" s="366">
        <f t="shared" si="13"/>
        <v>-36729.378108724952</v>
      </c>
      <c r="P94" s="365">
        <v>836362.46</v>
      </c>
      <c r="Q94" s="365">
        <v>836362.46</v>
      </c>
      <c r="R94" s="366">
        <f t="shared" si="14"/>
        <v>0</v>
      </c>
      <c r="S94" s="365">
        <v>911000</v>
      </c>
      <c r="T94" s="365">
        <v>911000</v>
      </c>
      <c r="U94" s="365">
        <v>873681.23</v>
      </c>
      <c r="V94" s="365">
        <v>873681.23</v>
      </c>
      <c r="W94" s="365">
        <v>901045.70073611755</v>
      </c>
      <c r="X94" s="365">
        <v>899811.5174576951</v>
      </c>
      <c r="Y94" s="365">
        <v>43511766.652656622</v>
      </c>
      <c r="Z94" s="365">
        <v>43473803.091269471</v>
      </c>
      <c r="AA94" s="366">
        <f t="shared" si="15"/>
        <v>-37963.56138715148</v>
      </c>
      <c r="AB94" s="366">
        <f t="shared" si="16"/>
        <v>4607.8329612047673</v>
      </c>
      <c r="AC94" s="366">
        <f t="shared" si="17"/>
        <v>4603.8126751317877</v>
      </c>
      <c r="AD94" s="365">
        <f t="shared" si="18"/>
        <v>-4.0202860729796157</v>
      </c>
      <c r="AE94" s="367">
        <f t="shared" si="19"/>
        <v>-8.7248954266095377E-4</v>
      </c>
      <c r="AF94" s="324">
        <v>13</v>
      </c>
    </row>
    <row r="95" spans="1:32" ht="16.5">
      <c r="A95" s="351">
        <v>250</v>
      </c>
      <c r="B95" s="10" t="s">
        <v>80</v>
      </c>
      <c r="C95" s="365">
        <v>1808</v>
      </c>
      <c r="D95" s="365">
        <v>8696723.0600000005</v>
      </c>
      <c r="E95" s="365">
        <v>8696723.0600000005</v>
      </c>
      <c r="F95" s="366">
        <f t="shared" si="10"/>
        <v>0</v>
      </c>
      <c r="G95" s="365">
        <v>8694000</v>
      </c>
      <c r="H95" s="365">
        <v>8694000</v>
      </c>
      <c r="I95" s="366">
        <f t="shared" si="11"/>
        <v>0</v>
      </c>
      <c r="J95" s="365">
        <v>8695361.5300000012</v>
      </c>
      <c r="K95" s="365">
        <v>8695361.5300000012</v>
      </c>
      <c r="L95" s="366">
        <f t="shared" si="12"/>
        <v>0</v>
      </c>
      <c r="M95" s="365">
        <v>8882041.1715305913</v>
      </c>
      <c r="N95" s="365">
        <v>8874385.0736923385</v>
      </c>
      <c r="O95" s="366">
        <f t="shared" si="13"/>
        <v>-7656.0978382527828</v>
      </c>
      <c r="P95" s="365">
        <v>158553.48000000001</v>
      </c>
      <c r="Q95" s="365">
        <v>158553.48000000001</v>
      </c>
      <c r="R95" s="366">
        <f t="shared" si="14"/>
        <v>0</v>
      </c>
      <c r="S95" s="365">
        <v>157000</v>
      </c>
      <c r="T95" s="365">
        <v>157000</v>
      </c>
      <c r="U95" s="365">
        <v>157776.74</v>
      </c>
      <c r="V95" s="365">
        <v>157776.74</v>
      </c>
      <c r="W95" s="365">
        <v>162718.44738287464</v>
      </c>
      <c r="X95" s="365">
        <v>162495.56813636504</v>
      </c>
      <c r="Y95" s="365">
        <v>9044759.6189134661</v>
      </c>
      <c r="Z95" s="365">
        <v>9036880.6418287028</v>
      </c>
      <c r="AA95" s="366">
        <f t="shared" si="15"/>
        <v>-7878.9770847633481</v>
      </c>
      <c r="AB95" s="366">
        <f t="shared" si="16"/>
        <v>5002.632532584882</v>
      </c>
      <c r="AC95" s="366">
        <f t="shared" si="17"/>
        <v>4998.2746912769371</v>
      </c>
      <c r="AD95" s="365">
        <f t="shared" si="18"/>
        <v>-4.3578413079449092</v>
      </c>
      <c r="AE95" s="367">
        <f t="shared" si="19"/>
        <v>-8.7110961669878916E-4</v>
      </c>
      <c r="AF95" s="324">
        <v>6</v>
      </c>
    </row>
    <row r="96" spans="1:32" ht="16.5">
      <c r="A96" s="351">
        <v>256</v>
      </c>
      <c r="B96" s="10" t="s">
        <v>81</v>
      </c>
      <c r="C96" s="365">
        <v>1581</v>
      </c>
      <c r="D96" s="365">
        <v>7887708.7200000016</v>
      </c>
      <c r="E96" s="365">
        <v>8063609.5299999993</v>
      </c>
      <c r="F96" s="366">
        <f t="shared" si="10"/>
        <v>175900.80999999773</v>
      </c>
      <c r="G96" s="365">
        <v>8067000</v>
      </c>
      <c r="H96" s="365">
        <v>8067000</v>
      </c>
      <c r="I96" s="366">
        <f t="shared" si="11"/>
        <v>0</v>
      </c>
      <c r="J96" s="365">
        <v>7977354.3600000013</v>
      </c>
      <c r="K96" s="365">
        <v>8065304.7649999997</v>
      </c>
      <c r="L96" s="366">
        <f t="shared" si="12"/>
        <v>87950.404999998398</v>
      </c>
      <c r="M96" s="365">
        <v>8148619.1943774279</v>
      </c>
      <c r="N96" s="365">
        <v>8231356.4507185807</v>
      </c>
      <c r="O96" s="366">
        <f t="shared" si="13"/>
        <v>82737.256341152824</v>
      </c>
      <c r="P96" s="365">
        <v>158000</v>
      </c>
      <c r="Q96" s="365">
        <v>143823.82</v>
      </c>
      <c r="R96" s="366">
        <f t="shared" si="14"/>
        <v>-14176.179999999993</v>
      </c>
      <c r="S96" s="365">
        <v>143000</v>
      </c>
      <c r="T96" s="365">
        <v>143000</v>
      </c>
      <c r="U96" s="365">
        <v>150500</v>
      </c>
      <c r="V96" s="365">
        <v>143411.91</v>
      </c>
      <c r="W96" s="365">
        <v>155213.79343446085</v>
      </c>
      <c r="X96" s="365">
        <v>147701.11103177347</v>
      </c>
      <c r="Y96" s="365">
        <v>8303832.9878118886</v>
      </c>
      <c r="Z96" s="365">
        <v>8379057.5617503542</v>
      </c>
      <c r="AA96" s="366">
        <f t="shared" si="15"/>
        <v>75224.573938465677</v>
      </c>
      <c r="AB96" s="366">
        <f t="shared" si="16"/>
        <v>5252.2662794509097</v>
      </c>
      <c r="AC96" s="366">
        <f t="shared" si="17"/>
        <v>5299.8466551235633</v>
      </c>
      <c r="AD96" s="365">
        <f t="shared" si="18"/>
        <v>47.580375672653645</v>
      </c>
      <c r="AE96" s="367">
        <f t="shared" si="19"/>
        <v>9.0590181725569065E-3</v>
      </c>
      <c r="AF96" s="324">
        <v>13</v>
      </c>
    </row>
    <row r="97" spans="1:32" ht="16.5">
      <c r="A97" s="351">
        <v>257</v>
      </c>
      <c r="B97" s="10" t="s">
        <v>296</v>
      </c>
      <c r="C97" s="365">
        <v>40433</v>
      </c>
      <c r="D97" s="365">
        <v>114788727.48999999</v>
      </c>
      <c r="E97" s="365">
        <v>114788727.48999999</v>
      </c>
      <c r="F97" s="366">
        <f t="shared" si="10"/>
        <v>0</v>
      </c>
      <c r="G97" s="365">
        <v>122823000</v>
      </c>
      <c r="H97" s="365">
        <v>122823000</v>
      </c>
      <c r="I97" s="366">
        <f t="shared" si="11"/>
        <v>0</v>
      </c>
      <c r="J97" s="365">
        <v>118805863.745</v>
      </c>
      <c r="K97" s="365">
        <v>118805863.745</v>
      </c>
      <c r="L97" s="366">
        <f t="shared" si="12"/>
        <v>0</v>
      </c>
      <c r="M97" s="365">
        <v>121356492.14373076</v>
      </c>
      <c r="N97" s="365">
        <v>121251885.87595779</v>
      </c>
      <c r="O97" s="366">
        <f t="shared" si="13"/>
        <v>-104606.26777297258</v>
      </c>
      <c r="P97" s="365">
        <v>2815934.69</v>
      </c>
      <c r="Q97" s="365">
        <v>2815934.6900000004</v>
      </c>
      <c r="R97" s="366">
        <f t="shared" si="14"/>
        <v>0</v>
      </c>
      <c r="S97" s="365">
        <v>2867000</v>
      </c>
      <c r="T97" s="365">
        <v>2867000</v>
      </c>
      <c r="U97" s="365">
        <v>2841467.3449999997</v>
      </c>
      <c r="V97" s="365">
        <v>2841467.3450000002</v>
      </c>
      <c r="W97" s="365">
        <v>2930464.6215122649</v>
      </c>
      <c r="X97" s="365">
        <v>2926450.6958801649</v>
      </c>
      <c r="Y97" s="365">
        <v>124286956.76524302</v>
      </c>
      <c r="Z97" s="365">
        <v>124178336.57183795</v>
      </c>
      <c r="AA97" s="366">
        <f t="shared" si="15"/>
        <v>-108620.19340507686</v>
      </c>
      <c r="AB97" s="366">
        <f t="shared" si="16"/>
        <v>3073.8989628581362</v>
      </c>
      <c r="AC97" s="366">
        <f t="shared" si="17"/>
        <v>3071.212538565972</v>
      </c>
      <c r="AD97" s="365">
        <f t="shared" si="18"/>
        <v>-2.6864242921642472</v>
      </c>
      <c r="AE97" s="367">
        <f t="shared" si="19"/>
        <v>-8.7394684230817656E-4</v>
      </c>
      <c r="AF97" s="324">
        <v>1</v>
      </c>
    </row>
    <row r="98" spans="1:32" ht="16.5">
      <c r="A98" s="351">
        <v>260</v>
      </c>
      <c r="B98" s="10" t="s">
        <v>297</v>
      </c>
      <c r="C98" s="365">
        <v>9877</v>
      </c>
      <c r="D98" s="365">
        <v>45290754.420000002</v>
      </c>
      <c r="E98" s="365">
        <v>45290754.420000002</v>
      </c>
      <c r="F98" s="366">
        <f t="shared" si="10"/>
        <v>0</v>
      </c>
      <c r="G98" s="365">
        <v>45607000</v>
      </c>
      <c r="H98" s="365">
        <v>45607000</v>
      </c>
      <c r="I98" s="366">
        <f t="shared" si="11"/>
        <v>0</v>
      </c>
      <c r="J98" s="365">
        <v>45448877.210000001</v>
      </c>
      <c r="K98" s="365">
        <v>45448877.210000001</v>
      </c>
      <c r="L98" s="366">
        <f t="shared" si="12"/>
        <v>0</v>
      </c>
      <c r="M98" s="365">
        <v>46424613.535195746</v>
      </c>
      <c r="N98" s="365">
        <v>46384596.676856041</v>
      </c>
      <c r="O98" s="366">
        <f t="shared" si="13"/>
        <v>-40016.858339704573</v>
      </c>
      <c r="P98" s="365">
        <v>892542.94</v>
      </c>
      <c r="Q98" s="365">
        <v>892542.94</v>
      </c>
      <c r="R98" s="366">
        <f t="shared" si="14"/>
        <v>0</v>
      </c>
      <c r="S98" s="365">
        <v>931000</v>
      </c>
      <c r="T98" s="365">
        <v>931000</v>
      </c>
      <c r="U98" s="365">
        <v>911771.47</v>
      </c>
      <c r="V98" s="365">
        <v>911771.47</v>
      </c>
      <c r="W98" s="365">
        <v>940328.96082401811</v>
      </c>
      <c r="X98" s="365">
        <v>939040.97034948703</v>
      </c>
      <c r="Y98" s="365">
        <v>47364942.496019766</v>
      </c>
      <c r="Z98" s="365">
        <v>47323637.647205532</v>
      </c>
      <c r="AA98" s="366">
        <f t="shared" si="15"/>
        <v>-41304.848814234138</v>
      </c>
      <c r="AB98" s="366">
        <f t="shared" si="16"/>
        <v>4795.4786368350478</v>
      </c>
      <c r="AC98" s="366">
        <f t="shared" si="17"/>
        <v>4791.2967143065234</v>
      </c>
      <c r="AD98" s="365">
        <f t="shared" si="18"/>
        <v>-4.1819225285244102</v>
      </c>
      <c r="AE98" s="367">
        <f t="shared" si="19"/>
        <v>-8.7205529316765416E-4</v>
      </c>
      <c r="AF98" s="324">
        <v>12</v>
      </c>
    </row>
    <row r="99" spans="1:32" ht="16.5">
      <c r="A99" s="351">
        <v>261</v>
      </c>
      <c r="B99" s="10" t="s">
        <v>82</v>
      </c>
      <c r="C99" s="365">
        <v>6523</v>
      </c>
      <c r="D99" s="365">
        <v>28000759.470000003</v>
      </c>
      <c r="E99" s="365">
        <v>28000759.470000006</v>
      </c>
      <c r="F99" s="366">
        <f t="shared" si="10"/>
        <v>0</v>
      </c>
      <c r="G99" s="365">
        <v>29501000</v>
      </c>
      <c r="H99" s="365">
        <v>29501000</v>
      </c>
      <c r="I99" s="366">
        <f t="shared" si="11"/>
        <v>0</v>
      </c>
      <c r="J99" s="365">
        <v>28750879.734999999</v>
      </c>
      <c r="K99" s="365">
        <v>28750879.735000003</v>
      </c>
      <c r="L99" s="366">
        <f t="shared" si="12"/>
        <v>0</v>
      </c>
      <c r="M99" s="365">
        <v>29368128.817065362</v>
      </c>
      <c r="N99" s="365">
        <v>29342814.222907595</v>
      </c>
      <c r="O99" s="366">
        <f t="shared" si="13"/>
        <v>-25314.594157766551</v>
      </c>
      <c r="P99" s="365">
        <v>949663.56</v>
      </c>
      <c r="Q99" s="365">
        <v>949663.56</v>
      </c>
      <c r="R99" s="366">
        <f t="shared" si="14"/>
        <v>0</v>
      </c>
      <c r="S99" s="365">
        <v>984000</v>
      </c>
      <c r="T99" s="365">
        <v>984000</v>
      </c>
      <c r="U99" s="365">
        <v>966831.78</v>
      </c>
      <c r="V99" s="365">
        <v>966831.78</v>
      </c>
      <c r="W99" s="365">
        <v>997113.80855011358</v>
      </c>
      <c r="X99" s="365">
        <v>995748.03854733671</v>
      </c>
      <c r="Y99" s="365">
        <v>30365242.625615474</v>
      </c>
      <c r="Z99" s="365">
        <v>30338562.261454932</v>
      </c>
      <c r="AA99" s="366">
        <f t="shared" si="15"/>
        <v>-26680.364160541445</v>
      </c>
      <c r="AB99" s="366">
        <f t="shared" si="16"/>
        <v>4655.1038825104206</v>
      </c>
      <c r="AC99" s="366">
        <f t="shared" si="17"/>
        <v>4651.0136841108279</v>
      </c>
      <c r="AD99" s="365">
        <f t="shared" si="18"/>
        <v>-4.0901983995927367</v>
      </c>
      <c r="AE99" s="367">
        <f t="shared" si="19"/>
        <v>-8.7864814681363459E-4</v>
      </c>
      <c r="AF99" s="324">
        <v>19</v>
      </c>
    </row>
    <row r="100" spans="1:32" ht="16.5">
      <c r="A100" s="351">
        <v>263</v>
      </c>
      <c r="B100" s="10" t="s">
        <v>83</v>
      </c>
      <c r="C100" s="365">
        <v>7759</v>
      </c>
      <c r="D100" s="365">
        <v>35412997.599999994</v>
      </c>
      <c r="E100" s="365">
        <v>35412997.599999994</v>
      </c>
      <c r="F100" s="366">
        <f t="shared" si="10"/>
        <v>0</v>
      </c>
      <c r="G100" s="365">
        <v>36496000</v>
      </c>
      <c r="H100" s="365">
        <v>36496000</v>
      </c>
      <c r="I100" s="366">
        <f t="shared" si="11"/>
        <v>0</v>
      </c>
      <c r="J100" s="365">
        <v>35954498.799999997</v>
      </c>
      <c r="K100" s="365">
        <v>35954498.799999997</v>
      </c>
      <c r="L100" s="366">
        <f t="shared" si="12"/>
        <v>0</v>
      </c>
      <c r="M100" s="365">
        <v>36726401.489064619</v>
      </c>
      <c r="N100" s="365">
        <v>36694744.247489505</v>
      </c>
      <c r="O100" s="366">
        <f t="shared" si="13"/>
        <v>-31657.241575114429</v>
      </c>
      <c r="P100" s="365">
        <v>856335.54999999993</v>
      </c>
      <c r="Q100" s="365">
        <v>856335.54999999993</v>
      </c>
      <c r="R100" s="366">
        <f t="shared" si="14"/>
        <v>0</v>
      </c>
      <c r="S100" s="365">
        <v>918000</v>
      </c>
      <c r="T100" s="365">
        <v>918000</v>
      </c>
      <c r="U100" s="365">
        <v>887167.77499999991</v>
      </c>
      <c r="V100" s="365">
        <v>887167.77499999991</v>
      </c>
      <c r="W100" s="365">
        <v>914954.65628279222</v>
      </c>
      <c r="X100" s="365">
        <v>913701.42158406787</v>
      </c>
      <c r="Y100" s="365">
        <v>37641356.145347409</v>
      </c>
      <c r="Z100" s="365">
        <v>37608445.669073574</v>
      </c>
      <c r="AA100" s="366">
        <f t="shared" si="15"/>
        <v>-32910.476273834705</v>
      </c>
      <c r="AB100" s="366">
        <f t="shared" si="16"/>
        <v>4851.3153944254946</v>
      </c>
      <c r="AC100" s="366">
        <f t="shared" si="17"/>
        <v>4847.0738070722482</v>
      </c>
      <c r="AD100" s="365">
        <f t="shared" si="18"/>
        <v>-4.2415873532463593</v>
      </c>
      <c r="AE100" s="367">
        <f t="shared" si="19"/>
        <v>-8.7431696527507654E-4</v>
      </c>
      <c r="AF100" s="324">
        <v>11</v>
      </c>
    </row>
    <row r="101" spans="1:32" ht="16.5">
      <c r="A101" s="351">
        <v>265</v>
      </c>
      <c r="B101" s="10" t="s">
        <v>84</v>
      </c>
      <c r="C101" s="365">
        <v>1088</v>
      </c>
      <c r="D101" s="365">
        <v>5337597.05</v>
      </c>
      <c r="E101" s="365">
        <v>5394736.7599999998</v>
      </c>
      <c r="F101" s="366">
        <f t="shared" si="10"/>
        <v>57139.709999999963</v>
      </c>
      <c r="G101" s="365">
        <v>5501000</v>
      </c>
      <c r="H101" s="365">
        <v>5501000</v>
      </c>
      <c r="I101" s="366">
        <f t="shared" si="11"/>
        <v>0</v>
      </c>
      <c r="J101" s="365">
        <v>5419298.5250000004</v>
      </c>
      <c r="K101" s="365">
        <v>5447868.3799999999</v>
      </c>
      <c r="L101" s="366">
        <f t="shared" si="12"/>
        <v>28569.854999999516</v>
      </c>
      <c r="M101" s="365">
        <v>5535644.7749522161</v>
      </c>
      <c r="N101" s="365">
        <v>5560031.2497774269</v>
      </c>
      <c r="O101" s="366">
        <f t="shared" si="13"/>
        <v>24386.474825210869</v>
      </c>
      <c r="P101" s="365">
        <v>98779.950000000012</v>
      </c>
      <c r="Q101" s="365">
        <v>98779.950000000012</v>
      </c>
      <c r="R101" s="366">
        <f t="shared" si="14"/>
        <v>0</v>
      </c>
      <c r="S101" s="365">
        <v>108000</v>
      </c>
      <c r="T101" s="365">
        <v>108000</v>
      </c>
      <c r="U101" s="365">
        <v>103389.97500000001</v>
      </c>
      <c r="V101" s="365">
        <v>103389.97500000001</v>
      </c>
      <c r="W101" s="365">
        <v>106628.24068334932</v>
      </c>
      <c r="X101" s="365">
        <v>106482.18949909588</v>
      </c>
      <c r="Y101" s="365">
        <v>5642273.0156355649</v>
      </c>
      <c r="Z101" s="365">
        <v>5666513.439276523</v>
      </c>
      <c r="AA101" s="366">
        <f t="shared" si="15"/>
        <v>24240.423640958034</v>
      </c>
      <c r="AB101" s="366">
        <f t="shared" si="16"/>
        <v>5185.9126981944528</v>
      </c>
      <c r="AC101" s="366">
        <f t="shared" si="17"/>
        <v>5208.1924993350394</v>
      </c>
      <c r="AD101" s="365">
        <f t="shared" si="18"/>
        <v>22.279801140586642</v>
      </c>
      <c r="AE101" s="367">
        <f t="shared" si="19"/>
        <v>4.2962160061706519E-3</v>
      </c>
      <c r="AF101" s="324">
        <v>13</v>
      </c>
    </row>
    <row r="102" spans="1:32" ht="16.5">
      <c r="A102" s="351">
        <v>271</v>
      </c>
      <c r="B102" s="10" t="s">
        <v>298</v>
      </c>
      <c r="C102" s="365">
        <v>6951</v>
      </c>
      <c r="D102" s="365">
        <v>29920069.139999997</v>
      </c>
      <c r="E102" s="365">
        <v>29920069.139999997</v>
      </c>
      <c r="F102" s="366">
        <f t="shared" si="10"/>
        <v>0</v>
      </c>
      <c r="G102" s="365">
        <v>30102000</v>
      </c>
      <c r="H102" s="365">
        <v>30102000</v>
      </c>
      <c r="I102" s="366">
        <f t="shared" si="11"/>
        <v>0</v>
      </c>
      <c r="J102" s="365">
        <v>30011034.57</v>
      </c>
      <c r="K102" s="365">
        <v>30011034.57</v>
      </c>
      <c r="L102" s="366">
        <f t="shared" si="12"/>
        <v>0</v>
      </c>
      <c r="M102" s="365">
        <v>30655337.760403376</v>
      </c>
      <c r="N102" s="365">
        <v>30628913.624258786</v>
      </c>
      <c r="O102" s="366">
        <f t="shared" si="13"/>
        <v>-26424.136144589633</v>
      </c>
      <c r="P102" s="365">
        <v>840797.79</v>
      </c>
      <c r="Q102" s="365">
        <v>840797.79</v>
      </c>
      <c r="R102" s="366">
        <f t="shared" si="14"/>
        <v>0</v>
      </c>
      <c r="S102" s="365">
        <v>689000</v>
      </c>
      <c r="T102" s="365">
        <v>689000</v>
      </c>
      <c r="U102" s="365">
        <v>764898.89500000002</v>
      </c>
      <c r="V102" s="365">
        <v>764898.89500000002</v>
      </c>
      <c r="W102" s="365">
        <v>788856.20655666024</v>
      </c>
      <c r="X102" s="365">
        <v>787775.69184090663</v>
      </c>
      <c r="Y102" s="365">
        <v>31444193.966960035</v>
      </c>
      <c r="Z102" s="365">
        <v>31416689.316099692</v>
      </c>
      <c r="AA102" s="366">
        <f t="shared" si="15"/>
        <v>-27504.650860343128</v>
      </c>
      <c r="AB102" s="366">
        <f t="shared" si="16"/>
        <v>4523.6935645173407</v>
      </c>
      <c r="AC102" s="366">
        <f t="shared" si="17"/>
        <v>4519.7366301395041</v>
      </c>
      <c r="AD102" s="365">
        <f t="shared" si="18"/>
        <v>-3.9569343778366601</v>
      </c>
      <c r="AE102" s="367">
        <f t="shared" si="19"/>
        <v>-8.7471317882223713E-4</v>
      </c>
      <c r="AF102" s="324">
        <v>4</v>
      </c>
    </row>
    <row r="103" spans="1:32" ht="16.5">
      <c r="A103" s="351">
        <v>272</v>
      </c>
      <c r="B103" s="10" t="s">
        <v>299</v>
      </c>
      <c r="C103" s="365">
        <v>47909</v>
      </c>
      <c r="D103" s="365">
        <v>179925931.28</v>
      </c>
      <c r="E103" s="365">
        <v>179925931.28</v>
      </c>
      <c r="F103" s="366">
        <f t="shared" si="10"/>
        <v>0</v>
      </c>
      <c r="G103" s="365">
        <v>178388000</v>
      </c>
      <c r="H103" s="365">
        <v>178388000</v>
      </c>
      <c r="I103" s="366">
        <f t="shared" si="11"/>
        <v>0</v>
      </c>
      <c r="J103" s="365">
        <v>179156965.63999999</v>
      </c>
      <c r="K103" s="365">
        <v>179156965.63999999</v>
      </c>
      <c r="L103" s="366">
        <f t="shared" si="12"/>
        <v>0</v>
      </c>
      <c r="M103" s="365">
        <v>183003264.38307062</v>
      </c>
      <c r="N103" s="365">
        <v>182845520.13602442</v>
      </c>
      <c r="O103" s="366">
        <f t="shared" si="13"/>
        <v>-157744.24704620242</v>
      </c>
      <c r="P103" s="365">
        <v>4139248.4399999995</v>
      </c>
      <c r="Q103" s="365">
        <v>4139248.4399999985</v>
      </c>
      <c r="R103" s="366">
        <f t="shared" si="14"/>
        <v>0</v>
      </c>
      <c r="S103" s="365">
        <v>6051000</v>
      </c>
      <c r="T103" s="365">
        <v>6051000</v>
      </c>
      <c r="U103" s="365">
        <v>5095124.22</v>
      </c>
      <c r="V103" s="365">
        <v>5095124.2199999988</v>
      </c>
      <c r="W103" s="365">
        <v>5254708.0279468335</v>
      </c>
      <c r="X103" s="365">
        <v>5247510.5319976415</v>
      </c>
      <c r="Y103" s="365">
        <v>188257972.41101745</v>
      </c>
      <c r="Z103" s="365">
        <v>188093030.66802207</v>
      </c>
      <c r="AA103" s="366">
        <f t="shared" si="15"/>
        <v>-164941.74299538136</v>
      </c>
      <c r="AB103" s="366">
        <f t="shared" si="16"/>
        <v>3929.4907514458127</v>
      </c>
      <c r="AC103" s="366">
        <f t="shared" si="17"/>
        <v>3926.0479381331706</v>
      </c>
      <c r="AD103" s="365">
        <f t="shared" si="18"/>
        <v>-3.4428133126421017</v>
      </c>
      <c r="AE103" s="367">
        <f t="shared" si="19"/>
        <v>-8.7614745279025188E-4</v>
      </c>
      <c r="AF103" s="324">
        <v>16</v>
      </c>
    </row>
    <row r="104" spans="1:32" ht="16.5">
      <c r="A104" s="351">
        <v>273</v>
      </c>
      <c r="B104" s="10" t="s">
        <v>85</v>
      </c>
      <c r="C104" s="365">
        <v>3989</v>
      </c>
      <c r="D104" s="365">
        <v>19766453.859999996</v>
      </c>
      <c r="E104" s="365">
        <v>19522007.749999996</v>
      </c>
      <c r="F104" s="366">
        <f t="shared" si="10"/>
        <v>-244446.1099999994</v>
      </c>
      <c r="G104" s="365">
        <v>18523000</v>
      </c>
      <c r="H104" s="365">
        <v>18523000</v>
      </c>
      <c r="I104" s="366">
        <f t="shared" si="11"/>
        <v>0</v>
      </c>
      <c r="J104" s="365">
        <v>19144726.93</v>
      </c>
      <c r="K104" s="365">
        <v>19022503.875</v>
      </c>
      <c r="L104" s="366">
        <f t="shared" si="12"/>
        <v>-122223.0549999997</v>
      </c>
      <c r="M104" s="365">
        <v>19555742.705268569</v>
      </c>
      <c r="N104" s="365">
        <v>19414146.711454175</v>
      </c>
      <c r="O104" s="366">
        <f t="shared" si="13"/>
        <v>-141595.99381439388</v>
      </c>
      <c r="P104" s="365">
        <v>523191</v>
      </c>
      <c r="Q104" s="365">
        <v>523191</v>
      </c>
      <c r="R104" s="366">
        <f t="shared" si="14"/>
        <v>0</v>
      </c>
      <c r="S104" s="365">
        <v>531000</v>
      </c>
      <c r="T104" s="365">
        <v>531000</v>
      </c>
      <c r="U104" s="365">
        <v>527095.5</v>
      </c>
      <c r="V104" s="365">
        <v>527095.5</v>
      </c>
      <c r="W104" s="365">
        <v>543604.59838693589</v>
      </c>
      <c r="X104" s="365">
        <v>542860.0105099231</v>
      </c>
      <c r="Y104" s="365">
        <v>20099347.303655505</v>
      </c>
      <c r="Z104" s="365">
        <v>19957006.721964099</v>
      </c>
      <c r="AA104" s="366">
        <f t="shared" si="15"/>
        <v>-142340.58169140667</v>
      </c>
      <c r="AB104" s="366">
        <f t="shared" si="16"/>
        <v>5038.6932323027086</v>
      </c>
      <c r="AC104" s="366">
        <f t="shared" si="17"/>
        <v>5003.0099578751815</v>
      </c>
      <c r="AD104" s="365">
        <f t="shared" si="18"/>
        <v>-35.683274427527067</v>
      </c>
      <c r="AE104" s="367">
        <f t="shared" si="19"/>
        <v>-7.0818509447576807E-3</v>
      </c>
      <c r="AF104" s="324">
        <v>19</v>
      </c>
    </row>
    <row r="105" spans="1:32" ht="16.5">
      <c r="A105" s="351">
        <v>275</v>
      </c>
      <c r="B105" s="10" t="s">
        <v>86</v>
      </c>
      <c r="C105" s="365">
        <v>2586</v>
      </c>
      <c r="D105" s="365">
        <v>11216959.479999999</v>
      </c>
      <c r="E105" s="365">
        <v>11288831.539999999</v>
      </c>
      <c r="F105" s="366">
        <f t="shared" si="10"/>
        <v>71872.060000000522</v>
      </c>
      <c r="G105" s="365">
        <v>11566000</v>
      </c>
      <c r="H105" s="365">
        <v>11566000</v>
      </c>
      <c r="I105" s="366">
        <f t="shared" si="11"/>
        <v>0</v>
      </c>
      <c r="J105" s="365">
        <v>11391479.739999998</v>
      </c>
      <c r="K105" s="365">
        <v>11427415.77</v>
      </c>
      <c r="L105" s="366">
        <f t="shared" si="12"/>
        <v>35936.030000001192</v>
      </c>
      <c r="M105" s="365">
        <v>11636042.010013651</v>
      </c>
      <c r="N105" s="365">
        <v>11662687.927383328</v>
      </c>
      <c r="O105" s="366">
        <f t="shared" si="13"/>
        <v>26645.917369676754</v>
      </c>
      <c r="P105" s="365">
        <v>242696.94999999998</v>
      </c>
      <c r="Q105" s="365">
        <v>242696.94999999998</v>
      </c>
      <c r="R105" s="366">
        <f t="shared" si="14"/>
        <v>0</v>
      </c>
      <c r="S105" s="365">
        <v>243000</v>
      </c>
      <c r="T105" s="365">
        <v>243000</v>
      </c>
      <c r="U105" s="365">
        <v>242848.47499999998</v>
      </c>
      <c r="V105" s="365">
        <v>242848.47499999998</v>
      </c>
      <c r="W105" s="365">
        <v>250454.70454833106</v>
      </c>
      <c r="X105" s="365">
        <v>250111.65090731904</v>
      </c>
      <c r="Y105" s="365">
        <v>11886496.714561982</v>
      </c>
      <c r="Z105" s="365">
        <v>11912799.578290647</v>
      </c>
      <c r="AA105" s="366">
        <f t="shared" si="15"/>
        <v>26302.863728664815</v>
      </c>
      <c r="AB105" s="366">
        <f t="shared" si="16"/>
        <v>4596.4797813464738</v>
      </c>
      <c r="AC105" s="366">
        <f t="shared" si="17"/>
        <v>4606.6510356885719</v>
      </c>
      <c r="AD105" s="365">
        <f t="shared" si="18"/>
        <v>10.171254342098109</v>
      </c>
      <c r="AE105" s="367">
        <f t="shared" si="19"/>
        <v>2.2128356537921253E-3</v>
      </c>
      <c r="AF105" s="324">
        <v>13</v>
      </c>
    </row>
    <row r="106" spans="1:32" ht="16.5">
      <c r="A106" s="351">
        <v>276</v>
      </c>
      <c r="B106" s="10" t="s">
        <v>300</v>
      </c>
      <c r="C106" s="365">
        <v>15035</v>
      </c>
      <c r="D106" s="365">
        <v>39743661.489999995</v>
      </c>
      <c r="E106" s="365">
        <v>39743661.489999995</v>
      </c>
      <c r="F106" s="366">
        <f t="shared" si="10"/>
        <v>0</v>
      </c>
      <c r="G106" s="365">
        <v>40087000</v>
      </c>
      <c r="H106" s="365">
        <v>40087000</v>
      </c>
      <c r="I106" s="366">
        <f t="shared" si="11"/>
        <v>0</v>
      </c>
      <c r="J106" s="365">
        <v>39915330.744999997</v>
      </c>
      <c r="K106" s="365">
        <v>39915330.744999997</v>
      </c>
      <c r="L106" s="366">
        <f t="shared" si="12"/>
        <v>0</v>
      </c>
      <c r="M106" s="365">
        <v>40772268.045346096</v>
      </c>
      <c r="N106" s="365">
        <v>40737123.367764197</v>
      </c>
      <c r="O106" s="366">
        <f t="shared" si="13"/>
        <v>-35144.677581898868</v>
      </c>
      <c r="P106" s="365">
        <v>1263124</v>
      </c>
      <c r="Q106" s="365">
        <v>1263124</v>
      </c>
      <c r="R106" s="366">
        <f t="shared" si="14"/>
        <v>0</v>
      </c>
      <c r="S106" s="365">
        <v>1478000</v>
      </c>
      <c r="T106" s="365">
        <v>1478000</v>
      </c>
      <c r="U106" s="365">
        <v>1370562</v>
      </c>
      <c r="V106" s="365">
        <v>1370562</v>
      </c>
      <c r="W106" s="365">
        <v>1413489.2169908406</v>
      </c>
      <c r="X106" s="365">
        <v>1411553.1278952321</v>
      </c>
      <c r="Y106" s="365">
        <v>42185757.26233694</v>
      </c>
      <c r="Z106" s="365">
        <v>42148676.495659426</v>
      </c>
      <c r="AA106" s="366">
        <f t="shared" si="15"/>
        <v>-37080.766677513719</v>
      </c>
      <c r="AB106" s="366">
        <f t="shared" si="16"/>
        <v>2805.8368648045853</v>
      </c>
      <c r="AC106" s="366">
        <f t="shared" si="17"/>
        <v>2803.3705683843982</v>
      </c>
      <c r="AD106" s="365">
        <f t="shared" si="18"/>
        <v>-2.4662964201870636</v>
      </c>
      <c r="AE106" s="367">
        <f t="shared" si="19"/>
        <v>-8.7898781683404487E-4</v>
      </c>
      <c r="AF106" s="324">
        <v>12</v>
      </c>
    </row>
    <row r="107" spans="1:32" ht="16.5">
      <c r="A107" s="351">
        <v>280</v>
      </c>
      <c r="B107" s="10" t="s">
        <v>87</v>
      </c>
      <c r="C107" s="365">
        <v>2050</v>
      </c>
      <c r="D107" s="365">
        <v>9032080.790000001</v>
      </c>
      <c r="E107" s="365">
        <v>7892900.7199999997</v>
      </c>
      <c r="F107" s="366">
        <f t="shared" si="10"/>
        <v>-1139180.0700000012</v>
      </c>
      <c r="G107" s="365">
        <v>8607000</v>
      </c>
      <c r="H107" s="365">
        <v>8607000</v>
      </c>
      <c r="I107" s="366">
        <f t="shared" si="11"/>
        <v>0</v>
      </c>
      <c r="J107" s="365">
        <v>8819540.3949999996</v>
      </c>
      <c r="K107" s="365">
        <v>8249950.3599999994</v>
      </c>
      <c r="L107" s="366">
        <f t="shared" si="12"/>
        <v>-569590.03500000015</v>
      </c>
      <c r="M107" s="365">
        <v>9008886.0172289088</v>
      </c>
      <c r="N107" s="365">
        <v>8419803.6022875663</v>
      </c>
      <c r="O107" s="366">
        <f t="shared" si="13"/>
        <v>-589082.41494134255</v>
      </c>
      <c r="P107" s="365">
        <v>164503.62</v>
      </c>
      <c r="Q107" s="365">
        <v>164503.62</v>
      </c>
      <c r="R107" s="366">
        <f t="shared" si="14"/>
        <v>0</v>
      </c>
      <c r="S107" s="365">
        <v>170000</v>
      </c>
      <c r="T107" s="365">
        <v>170000</v>
      </c>
      <c r="U107" s="365">
        <v>167251.81</v>
      </c>
      <c r="V107" s="365">
        <v>167251.81</v>
      </c>
      <c r="W107" s="365">
        <v>172490.28497594481</v>
      </c>
      <c r="X107" s="365">
        <v>172254.0210159329</v>
      </c>
      <c r="Y107" s="365">
        <v>9181376.3022048529</v>
      </c>
      <c r="Z107" s="365">
        <v>8592057.6233034991</v>
      </c>
      <c r="AA107" s="366">
        <f t="shared" si="15"/>
        <v>-589318.67890135385</v>
      </c>
      <c r="AB107" s="366">
        <f t="shared" si="16"/>
        <v>4478.7201474170015</v>
      </c>
      <c r="AC107" s="366">
        <f t="shared" si="17"/>
        <v>4191.2476211236581</v>
      </c>
      <c r="AD107" s="365">
        <f t="shared" si="18"/>
        <v>-287.47252629334344</v>
      </c>
      <c r="AE107" s="367">
        <f t="shared" si="19"/>
        <v>-6.4186311453091477E-2</v>
      </c>
      <c r="AF107" s="324">
        <v>15</v>
      </c>
    </row>
    <row r="108" spans="1:32" ht="16.5">
      <c r="A108" s="351">
        <v>284</v>
      </c>
      <c r="B108" s="10" t="s">
        <v>301</v>
      </c>
      <c r="C108" s="365">
        <v>2271</v>
      </c>
      <c r="D108" s="365">
        <v>8892999.0200000014</v>
      </c>
      <c r="E108" s="365">
        <v>8892999.0199999996</v>
      </c>
      <c r="F108" s="366">
        <f t="shared" si="10"/>
        <v>0</v>
      </c>
      <c r="G108" s="365">
        <v>8895000</v>
      </c>
      <c r="H108" s="365">
        <v>8895000</v>
      </c>
      <c r="I108" s="366">
        <f t="shared" si="11"/>
        <v>0</v>
      </c>
      <c r="J108" s="365">
        <v>8893999.5100000016</v>
      </c>
      <c r="K108" s="365">
        <v>8893999.5099999998</v>
      </c>
      <c r="L108" s="366">
        <f t="shared" si="12"/>
        <v>0</v>
      </c>
      <c r="M108" s="365">
        <v>9084943.6857621856</v>
      </c>
      <c r="N108" s="365">
        <v>9077112.6910201013</v>
      </c>
      <c r="O108" s="366">
        <f t="shared" si="13"/>
        <v>-7830.9947420842946</v>
      </c>
      <c r="P108" s="365">
        <v>157714.73000000001</v>
      </c>
      <c r="Q108" s="365">
        <v>157714.73000000001</v>
      </c>
      <c r="R108" s="366">
        <f t="shared" si="14"/>
        <v>0</v>
      </c>
      <c r="S108" s="365">
        <v>173000</v>
      </c>
      <c r="T108" s="365">
        <v>173000</v>
      </c>
      <c r="U108" s="365">
        <v>165357.36499999999</v>
      </c>
      <c r="V108" s="365">
        <v>165357.36499999999</v>
      </c>
      <c r="W108" s="365">
        <v>170536.50427891526</v>
      </c>
      <c r="X108" s="365">
        <v>170302.91645782063</v>
      </c>
      <c r="Y108" s="365">
        <v>9255480.1900411006</v>
      </c>
      <c r="Z108" s="365">
        <v>9247415.607477922</v>
      </c>
      <c r="AA108" s="366">
        <f t="shared" si="15"/>
        <v>-8064.5825631786138</v>
      </c>
      <c r="AB108" s="366">
        <f t="shared" si="16"/>
        <v>4075.5086702074418</v>
      </c>
      <c r="AC108" s="366">
        <f t="shared" si="17"/>
        <v>4071.9575550321101</v>
      </c>
      <c r="AD108" s="365">
        <f t="shared" si="18"/>
        <v>-3.5511151753316881</v>
      </c>
      <c r="AE108" s="367">
        <f t="shared" si="19"/>
        <v>-8.713305412133837E-4</v>
      </c>
      <c r="AF108" s="324">
        <v>2</v>
      </c>
    </row>
    <row r="109" spans="1:32" ht="16.5">
      <c r="A109" s="351">
        <v>285</v>
      </c>
      <c r="B109" s="10" t="s">
        <v>88</v>
      </c>
      <c r="C109" s="365">
        <v>51241</v>
      </c>
      <c r="D109" s="365">
        <v>226607710.72000006</v>
      </c>
      <c r="E109" s="365">
        <v>227031570.18000004</v>
      </c>
      <c r="F109" s="366">
        <f t="shared" si="10"/>
        <v>423859.45999997854</v>
      </c>
      <c r="G109" s="365">
        <v>226179000</v>
      </c>
      <c r="H109" s="365">
        <v>226179000</v>
      </c>
      <c r="I109" s="366">
        <f t="shared" si="11"/>
        <v>0</v>
      </c>
      <c r="J109" s="365">
        <v>226393355.36000001</v>
      </c>
      <c r="K109" s="365">
        <v>226605285.09000003</v>
      </c>
      <c r="L109" s="366">
        <f t="shared" si="12"/>
        <v>211929.73000001907</v>
      </c>
      <c r="M109" s="365">
        <v>231253766.31332266</v>
      </c>
      <c r="N109" s="365">
        <v>231270724.3608413</v>
      </c>
      <c r="O109" s="366">
        <f t="shared" si="13"/>
        <v>16958.047518640757</v>
      </c>
      <c r="P109" s="365">
        <v>6227941.7999999989</v>
      </c>
      <c r="Q109" s="365">
        <v>6227941.7999999989</v>
      </c>
      <c r="R109" s="366">
        <f t="shared" si="14"/>
        <v>0</v>
      </c>
      <c r="S109" s="365">
        <v>4429000</v>
      </c>
      <c r="T109" s="365">
        <v>4429000</v>
      </c>
      <c r="U109" s="365">
        <v>5328470.8999999994</v>
      </c>
      <c r="V109" s="365">
        <v>5328470.8999999994</v>
      </c>
      <c r="W109" s="365">
        <v>5495363.3328513997</v>
      </c>
      <c r="X109" s="365">
        <v>5487836.2057270817</v>
      </c>
      <c r="Y109" s="365">
        <v>236749129.64617407</v>
      </c>
      <c r="Z109" s="365">
        <v>236758560.56656837</v>
      </c>
      <c r="AA109" s="366">
        <f t="shared" si="15"/>
        <v>9430.9203943014145</v>
      </c>
      <c r="AB109" s="366">
        <f t="shared" si="16"/>
        <v>4620.3065835205025</v>
      </c>
      <c r="AC109" s="366">
        <f t="shared" si="17"/>
        <v>4620.4906338004403</v>
      </c>
      <c r="AD109" s="365">
        <f t="shared" si="18"/>
        <v>0.18405027993776457</v>
      </c>
      <c r="AE109" s="367">
        <f t="shared" si="19"/>
        <v>3.9835079471614863E-5</v>
      </c>
      <c r="AF109" s="324">
        <v>8</v>
      </c>
    </row>
    <row r="110" spans="1:32" ht="16.5">
      <c r="A110" s="351">
        <v>286</v>
      </c>
      <c r="B110" s="10" t="s">
        <v>89</v>
      </c>
      <c r="C110" s="365">
        <v>80454</v>
      </c>
      <c r="D110" s="365">
        <v>341676618.13999999</v>
      </c>
      <c r="E110" s="365">
        <v>341676618.13999999</v>
      </c>
      <c r="F110" s="366">
        <f t="shared" si="10"/>
        <v>0</v>
      </c>
      <c r="G110" s="365">
        <v>341292000</v>
      </c>
      <c r="H110" s="365">
        <v>341292000</v>
      </c>
      <c r="I110" s="366">
        <f t="shared" si="11"/>
        <v>0</v>
      </c>
      <c r="J110" s="365">
        <v>341484309.06999999</v>
      </c>
      <c r="K110" s="365">
        <v>341484309.06999999</v>
      </c>
      <c r="L110" s="366">
        <f t="shared" si="12"/>
        <v>0</v>
      </c>
      <c r="M110" s="365">
        <v>348815593.47785014</v>
      </c>
      <c r="N110" s="365">
        <v>348514923.14097589</v>
      </c>
      <c r="O110" s="366">
        <f t="shared" si="13"/>
        <v>-300670.3368742466</v>
      </c>
      <c r="P110" s="365">
        <v>7852496.4499999993</v>
      </c>
      <c r="Q110" s="365">
        <v>7852496.4499999993</v>
      </c>
      <c r="R110" s="366">
        <f t="shared" si="14"/>
        <v>0</v>
      </c>
      <c r="S110" s="365">
        <v>8557000</v>
      </c>
      <c r="T110" s="365">
        <v>8557000</v>
      </c>
      <c r="U110" s="365">
        <v>8204748.2249999996</v>
      </c>
      <c r="V110" s="365">
        <v>8204748.2249999996</v>
      </c>
      <c r="W110" s="365">
        <v>8461728.2138000615</v>
      </c>
      <c r="X110" s="365">
        <v>8450137.9876223058</v>
      </c>
      <c r="Y110" s="365">
        <v>357277321.69165021</v>
      </c>
      <c r="Z110" s="365">
        <v>356965061.12859821</v>
      </c>
      <c r="AA110" s="366">
        <f t="shared" si="15"/>
        <v>-312260.56305199862</v>
      </c>
      <c r="AB110" s="366">
        <f t="shared" si="16"/>
        <v>4440.7651787561863</v>
      </c>
      <c r="AC110" s="366">
        <f t="shared" si="17"/>
        <v>4436.8839477042557</v>
      </c>
      <c r="AD110" s="365">
        <f t="shared" si="18"/>
        <v>-3.8812310519306266</v>
      </c>
      <c r="AE110" s="367">
        <f t="shared" si="19"/>
        <v>-8.7400051470808019E-4</v>
      </c>
      <c r="AF110" s="324">
        <v>8</v>
      </c>
    </row>
    <row r="111" spans="1:32" ht="16.5">
      <c r="A111" s="351">
        <v>287</v>
      </c>
      <c r="B111" s="10" t="s">
        <v>302</v>
      </c>
      <c r="C111" s="365">
        <v>6380</v>
      </c>
      <c r="D111" s="365">
        <v>27455534.759999998</v>
      </c>
      <c r="E111" s="365">
        <v>27455534.759999998</v>
      </c>
      <c r="F111" s="366">
        <f t="shared" si="10"/>
        <v>0</v>
      </c>
      <c r="G111" s="365">
        <v>29373000</v>
      </c>
      <c r="H111" s="365">
        <v>29373000</v>
      </c>
      <c r="I111" s="366">
        <f t="shared" si="11"/>
        <v>0</v>
      </c>
      <c r="J111" s="365">
        <v>28414267.379999999</v>
      </c>
      <c r="K111" s="365">
        <v>28414267.379999999</v>
      </c>
      <c r="L111" s="366">
        <f t="shared" si="12"/>
        <v>0</v>
      </c>
      <c r="M111" s="365">
        <v>29024289.773037035</v>
      </c>
      <c r="N111" s="365">
        <v>28999271.559554704</v>
      </c>
      <c r="O111" s="366">
        <f t="shared" si="13"/>
        <v>-25018.213482331485</v>
      </c>
      <c r="P111" s="365">
        <v>498762.48000000004</v>
      </c>
      <c r="Q111" s="365">
        <v>498762.48000000004</v>
      </c>
      <c r="R111" s="366">
        <f t="shared" si="14"/>
        <v>0</v>
      </c>
      <c r="S111" s="365">
        <v>490000</v>
      </c>
      <c r="T111" s="365">
        <v>490000</v>
      </c>
      <c r="U111" s="365">
        <v>494381.24</v>
      </c>
      <c r="V111" s="365">
        <v>494381.24</v>
      </c>
      <c r="W111" s="365">
        <v>509865.69875902066</v>
      </c>
      <c r="X111" s="365">
        <v>509167.32383848628</v>
      </c>
      <c r="Y111" s="365">
        <v>29534155.471796054</v>
      </c>
      <c r="Z111" s="365">
        <v>29508438.883393191</v>
      </c>
      <c r="AA111" s="366">
        <f t="shared" si="15"/>
        <v>-25716.588402863592</v>
      </c>
      <c r="AB111" s="366">
        <f t="shared" si="16"/>
        <v>4629.1779736357448</v>
      </c>
      <c r="AC111" s="366">
        <f t="shared" si="17"/>
        <v>4625.1471604064564</v>
      </c>
      <c r="AD111" s="365">
        <f t="shared" si="18"/>
        <v>-4.0308132292884693</v>
      </c>
      <c r="AE111" s="367">
        <f t="shared" si="19"/>
        <v>-8.7074060497239396E-4</v>
      </c>
      <c r="AF111" s="324">
        <v>15</v>
      </c>
    </row>
    <row r="112" spans="1:32" ht="16.5">
      <c r="A112" s="351">
        <v>288</v>
      </c>
      <c r="B112" s="10" t="s">
        <v>303</v>
      </c>
      <c r="C112" s="365">
        <v>6442</v>
      </c>
      <c r="D112" s="365">
        <v>24331347.98</v>
      </c>
      <c r="E112" s="365">
        <v>24386480.390000001</v>
      </c>
      <c r="F112" s="366">
        <f t="shared" si="10"/>
        <v>55132.410000000149</v>
      </c>
      <c r="G112" s="365">
        <v>25505000</v>
      </c>
      <c r="H112" s="365">
        <v>25505000</v>
      </c>
      <c r="I112" s="366">
        <f t="shared" si="11"/>
        <v>0</v>
      </c>
      <c r="J112" s="365">
        <v>24918173.990000002</v>
      </c>
      <c r="K112" s="365">
        <v>24945740.195</v>
      </c>
      <c r="L112" s="366">
        <f t="shared" si="12"/>
        <v>27566.204999998212</v>
      </c>
      <c r="M112" s="365">
        <v>25453139.186329234</v>
      </c>
      <c r="N112" s="365">
        <v>25459332.964470197</v>
      </c>
      <c r="O112" s="366">
        <f t="shared" si="13"/>
        <v>6193.7781409621239</v>
      </c>
      <c r="P112" s="365">
        <v>923000</v>
      </c>
      <c r="Q112" s="365">
        <v>595101.54</v>
      </c>
      <c r="R112" s="366">
        <f t="shared" si="14"/>
        <v>-327898.45999999996</v>
      </c>
      <c r="S112" s="365">
        <v>980000</v>
      </c>
      <c r="T112" s="365">
        <v>980000</v>
      </c>
      <c r="U112" s="365">
        <v>951500</v>
      </c>
      <c r="V112" s="365">
        <v>787550.77</v>
      </c>
      <c r="W112" s="365">
        <v>981301.82360723917</v>
      </c>
      <c r="X112" s="365">
        <v>811105.04506165977</v>
      </c>
      <c r="Y112" s="365">
        <v>26434441.009936474</v>
      </c>
      <c r="Z112" s="365">
        <v>26270438.009531856</v>
      </c>
      <c r="AA112" s="366">
        <f t="shared" si="15"/>
        <v>-164003.00040461868</v>
      </c>
      <c r="AB112" s="366">
        <f t="shared" si="16"/>
        <v>4103.4525007662951</v>
      </c>
      <c r="AC112" s="366">
        <f t="shared" si="17"/>
        <v>4077.9941026904462</v>
      </c>
      <c r="AD112" s="365">
        <f t="shared" si="18"/>
        <v>-25.458398075848891</v>
      </c>
      <c r="AE112" s="367">
        <f t="shared" si="19"/>
        <v>-6.2041410424745229E-3</v>
      </c>
      <c r="AF112" s="324">
        <v>15</v>
      </c>
    </row>
    <row r="113" spans="1:32" ht="16.5">
      <c r="A113" s="351">
        <v>290</v>
      </c>
      <c r="B113" s="10" t="s">
        <v>90</v>
      </c>
      <c r="C113" s="365">
        <v>7928</v>
      </c>
      <c r="D113" s="365">
        <v>40808538.090000004</v>
      </c>
      <c r="E113" s="365">
        <v>40808538.090000004</v>
      </c>
      <c r="F113" s="366">
        <f t="shared" si="10"/>
        <v>0</v>
      </c>
      <c r="G113" s="365">
        <v>43363000</v>
      </c>
      <c r="H113" s="365">
        <v>43363000</v>
      </c>
      <c r="I113" s="366">
        <f t="shared" si="11"/>
        <v>0</v>
      </c>
      <c r="J113" s="365">
        <v>42085769.045000002</v>
      </c>
      <c r="K113" s="365">
        <v>42085769.045000002</v>
      </c>
      <c r="L113" s="366">
        <f t="shared" si="12"/>
        <v>0</v>
      </c>
      <c r="M113" s="365">
        <v>42989303.216840222</v>
      </c>
      <c r="N113" s="365">
        <v>42952247.510266669</v>
      </c>
      <c r="O113" s="366">
        <f t="shared" si="13"/>
        <v>-37055.706573553383</v>
      </c>
      <c r="P113" s="365">
        <v>1094942.52</v>
      </c>
      <c r="Q113" s="365">
        <v>1094942.52</v>
      </c>
      <c r="R113" s="366">
        <f t="shared" si="14"/>
        <v>0</v>
      </c>
      <c r="S113" s="365">
        <v>1183000</v>
      </c>
      <c r="T113" s="365">
        <v>1183000</v>
      </c>
      <c r="U113" s="365">
        <v>1138971.26</v>
      </c>
      <c r="V113" s="365">
        <v>1138971.26</v>
      </c>
      <c r="W113" s="365">
        <v>1174644.8496839043</v>
      </c>
      <c r="X113" s="365">
        <v>1173035.911280025</v>
      </c>
      <c r="Y113" s="365">
        <v>44163948.066524126</v>
      </c>
      <c r="Z113" s="365">
        <v>44125283.421546698</v>
      </c>
      <c r="AA113" s="366">
        <f t="shared" si="15"/>
        <v>-38664.644977428019</v>
      </c>
      <c r="AB113" s="366">
        <f t="shared" si="16"/>
        <v>5570.6291708531944</v>
      </c>
      <c r="AC113" s="366">
        <f t="shared" si="17"/>
        <v>5565.7521974705724</v>
      </c>
      <c r="AD113" s="365">
        <f t="shared" si="18"/>
        <v>-4.8769733826220545</v>
      </c>
      <c r="AE113" s="367">
        <f t="shared" si="19"/>
        <v>-8.7547981261066428E-4</v>
      </c>
      <c r="AF113" s="324">
        <v>18</v>
      </c>
    </row>
    <row r="114" spans="1:32" ht="16.5">
      <c r="A114" s="351">
        <v>291</v>
      </c>
      <c r="B114" s="10" t="s">
        <v>304</v>
      </c>
      <c r="C114" s="365">
        <v>2158</v>
      </c>
      <c r="D114" s="365">
        <v>10498785.789999999</v>
      </c>
      <c r="E114" s="365">
        <v>10498785.790000001</v>
      </c>
      <c r="F114" s="366">
        <f t="shared" si="10"/>
        <v>0</v>
      </c>
      <c r="G114" s="365">
        <v>11119000</v>
      </c>
      <c r="H114" s="365">
        <v>11119000</v>
      </c>
      <c r="I114" s="366">
        <f t="shared" si="11"/>
        <v>0</v>
      </c>
      <c r="J114" s="365">
        <v>10808892.895</v>
      </c>
      <c r="K114" s="365">
        <v>10808892.895</v>
      </c>
      <c r="L114" s="366">
        <f t="shared" si="12"/>
        <v>0</v>
      </c>
      <c r="M114" s="365">
        <v>11040947.68007357</v>
      </c>
      <c r="N114" s="365">
        <v>11031430.658700529</v>
      </c>
      <c r="O114" s="366">
        <f t="shared" si="13"/>
        <v>-9517.0213730409741</v>
      </c>
      <c r="P114" s="365">
        <v>170479.2</v>
      </c>
      <c r="Q114" s="365">
        <v>170479.2</v>
      </c>
      <c r="R114" s="366">
        <f t="shared" si="14"/>
        <v>0</v>
      </c>
      <c r="S114" s="365">
        <v>230000</v>
      </c>
      <c r="T114" s="365">
        <v>230000</v>
      </c>
      <c r="U114" s="365">
        <v>200239.6</v>
      </c>
      <c r="V114" s="365">
        <v>200239.6</v>
      </c>
      <c r="W114" s="365">
        <v>206511.28180597388</v>
      </c>
      <c r="X114" s="365">
        <v>206228.41849437682</v>
      </c>
      <c r="Y114" s="365">
        <v>11247458.961879544</v>
      </c>
      <c r="Z114" s="365">
        <v>11237659.077194907</v>
      </c>
      <c r="AA114" s="366">
        <f t="shared" si="15"/>
        <v>-9799.8846846371889</v>
      </c>
      <c r="AB114" s="366">
        <f t="shared" si="16"/>
        <v>5211.9828368301869</v>
      </c>
      <c r="AC114" s="366">
        <f t="shared" si="17"/>
        <v>5207.4416483757677</v>
      </c>
      <c r="AD114" s="365">
        <f t="shared" si="18"/>
        <v>-4.5411884544191707</v>
      </c>
      <c r="AE114" s="367">
        <f t="shared" si="19"/>
        <v>-8.7129766090730668E-4</v>
      </c>
      <c r="AF114" s="324">
        <v>6</v>
      </c>
    </row>
    <row r="115" spans="1:32" ht="16.5">
      <c r="A115" s="351">
        <v>297</v>
      </c>
      <c r="B115" s="10" t="s">
        <v>91</v>
      </c>
      <c r="C115" s="365">
        <v>121543</v>
      </c>
      <c r="D115" s="365">
        <v>439043761.73000002</v>
      </c>
      <c r="E115" s="365">
        <v>456573870.26999998</v>
      </c>
      <c r="F115" s="366">
        <f t="shared" si="10"/>
        <v>17530108.539999962</v>
      </c>
      <c r="G115" s="365">
        <v>479672000</v>
      </c>
      <c r="H115" s="365">
        <v>479672000</v>
      </c>
      <c r="I115" s="366">
        <f t="shared" si="11"/>
        <v>0</v>
      </c>
      <c r="J115" s="365">
        <v>459357880.86500001</v>
      </c>
      <c r="K115" s="365">
        <v>468122935.13499999</v>
      </c>
      <c r="L115" s="366">
        <f t="shared" si="12"/>
        <v>8765054.2699999809</v>
      </c>
      <c r="M115" s="365">
        <v>469219778.41098166</v>
      </c>
      <c r="N115" s="365">
        <v>477760835.34678406</v>
      </c>
      <c r="O115" s="366">
        <f t="shared" si="13"/>
        <v>8541056.9358024001</v>
      </c>
      <c r="P115" s="365">
        <v>6106061.1699999981</v>
      </c>
      <c r="Q115" s="365">
        <v>7630322.379999999</v>
      </c>
      <c r="R115" s="366">
        <f t="shared" si="14"/>
        <v>1524261.2100000009</v>
      </c>
      <c r="S115" s="365">
        <v>9508000</v>
      </c>
      <c r="T115" s="365">
        <v>9508000</v>
      </c>
      <c r="U115" s="365">
        <v>7807030.584999999</v>
      </c>
      <c r="V115" s="365">
        <v>8569161.1899999995</v>
      </c>
      <c r="W115" s="365">
        <v>8051553.7046957333</v>
      </c>
      <c r="X115" s="365">
        <v>8825449.9111918528</v>
      </c>
      <c r="Y115" s="365">
        <v>477271332.11567742</v>
      </c>
      <c r="Z115" s="365">
        <v>486586285.25797594</v>
      </c>
      <c r="AA115" s="366">
        <f t="shared" si="15"/>
        <v>9314953.1422985196</v>
      </c>
      <c r="AB115" s="366">
        <f t="shared" si="16"/>
        <v>3926.7693912086866</v>
      </c>
      <c r="AC115" s="366">
        <f t="shared" si="17"/>
        <v>4003.4085488919636</v>
      </c>
      <c r="AD115" s="365">
        <f t="shared" si="18"/>
        <v>76.639157683277062</v>
      </c>
      <c r="AE115" s="367">
        <f t="shared" si="19"/>
        <v>1.9517101731224153E-2</v>
      </c>
      <c r="AF115" s="324">
        <v>11</v>
      </c>
    </row>
    <row r="116" spans="1:32" ht="16.5">
      <c r="A116" s="351">
        <v>300</v>
      </c>
      <c r="B116" s="10" t="s">
        <v>92</v>
      </c>
      <c r="C116" s="365">
        <v>3528</v>
      </c>
      <c r="D116" s="365">
        <v>15284192.66</v>
      </c>
      <c r="E116" s="365">
        <v>15284192.66</v>
      </c>
      <c r="F116" s="366">
        <f t="shared" si="10"/>
        <v>0</v>
      </c>
      <c r="G116" s="365">
        <v>15553000</v>
      </c>
      <c r="H116" s="365">
        <v>15553000</v>
      </c>
      <c r="I116" s="366">
        <f t="shared" si="11"/>
        <v>0</v>
      </c>
      <c r="J116" s="365">
        <v>15418596.33</v>
      </c>
      <c r="K116" s="365">
        <v>15418596.33</v>
      </c>
      <c r="L116" s="366">
        <f t="shared" si="12"/>
        <v>0</v>
      </c>
      <c r="M116" s="365">
        <v>15749616.26814273</v>
      </c>
      <c r="N116" s="365">
        <v>15736040.491951741</v>
      </c>
      <c r="O116" s="366">
        <f t="shared" si="13"/>
        <v>-13575.776190988719</v>
      </c>
      <c r="P116" s="365">
        <v>295625.82999999996</v>
      </c>
      <c r="Q116" s="365">
        <v>295625.83</v>
      </c>
      <c r="R116" s="366">
        <f t="shared" si="14"/>
        <v>0</v>
      </c>
      <c r="S116" s="365">
        <v>356000</v>
      </c>
      <c r="T116" s="365">
        <v>356000</v>
      </c>
      <c r="U116" s="365">
        <v>325812.91499999998</v>
      </c>
      <c r="V116" s="365">
        <v>325812.91500000004</v>
      </c>
      <c r="W116" s="365">
        <v>336017.66436604352</v>
      </c>
      <c r="X116" s="365">
        <v>335557.41314651462</v>
      </c>
      <c r="Y116" s="365">
        <v>16085633.932508774</v>
      </c>
      <c r="Z116" s="365">
        <v>16071597.905098256</v>
      </c>
      <c r="AA116" s="366">
        <f t="shared" si="15"/>
        <v>-14036.027410518378</v>
      </c>
      <c r="AB116" s="366">
        <f t="shared" si="16"/>
        <v>4559.4200488970446</v>
      </c>
      <c r="AC116" s="366">
        <f t="shared" si="17"/>
        <v>4555.4415830777371</v>
      </c>
      <c r="AD116" s="365">
        <f t="shared" si="18"/>
        <v>-3.9784658193075302</v>
      </c>
      <c r="AE116" s="367">
        <f t="shared" si="19"/>
        <v>-8.7258155130276905E-4</v>
      </c>
      <c r="AF116" s="324">
        <v>14</v>
      </c>
    </row>
    <row r="117" spans="1:32" ht="16.5">
      <c r="A117" s="351">
        <v>301</v>
      </c>
      <c r="B117" s="10" t="s">
        <v>93</v>
      </c>
      <c r="C117" s="365">
        <v>20197</v>
      </c>
      <c r="D117" s="365">
        <v>93171000</v>
      </c>
      <c r="E117" s="365">
        <v>93382236.939999998</v>
      </c>
      <c r="F117" s="366">
        <f t="shared" si="10"/>
        <v>211236.93999999762</v>
      </c>
      <c r="G117" s="365">
        <v>88078000</v>
      </c>
      <c r="H117" s="365">
        <v>88078000</v>
      </c>
      <c r="I117" s="366">
        <f t="shared" si="11"/>
        <v>0</v>
      </c>
      <c r="J117" s="365">
        <v>90624500</v>
      </c>
      <c r="K117" s="365">
        <v>90730118.469999999</v>
      </c>
      <c r="L117" s="366">
        <f t="shared" si="12"/>
        <v>105618.46999999881</v>
      </c>
      <c r="M117" s="365">
        <v>92570106.185035661</v>
      </c>
      <c r="N117" s="365">
        <v>92598106.048444599</v>
      </c>
      <c r="O117" s="366">
        <f t="shared" si="13"/>
        <v>27999.86340893805</v>
      </c>
      <c r="P117" s="365">
        <v>2004915.38</v>
      </c>
      <c r="Q117" s="365">
        <v>2058262.51</v>
      </c>
      <c r="R117" s="366">
        <f t="shared" si="14"/>
        <v>53347.130000000121</v>
      </c>
      <c r="S117" s="365">
        <v>2089000</v>
      </c>
      <c r="T117" s="365">
        <v>2089000</v>
      </c>
      <c r="U117" s="365">
        <v>2046957.69</v>
      </c>
      <c r="V117" s="365">
        <v>2073631.2549999999</v>
      </c>
      <c r="W117" s="365">
        <v>2111070.2196992766</v>
      </c>
      <c r="X117" s="365">
        <v>2135649.9626405556</v>
      </c>
      <c r="Y117" s="365">
        <v>94681176.404734939</v>
      </c>
      <c r="Z117" s="365">
        <v>94733756.011085153</v>
      </c>
      <c r="AA117" s="366">
        <f t="shared" si="15"/>
        <v>52579.606350213289</v>
      </c>
      <c r="AB117" s="366">
        <f t="shared" si="16"/>
        <v>4687.8831710023733</v>
      </c>
      <c r="AC117" s="366">
        <f t="shared" si="17"/>
        <v>4690.4865084460635</v>
      </c>
      <c r="AD117" s="365">
        <f t="shared" si="18"/>
        <v>2.6033374436901795</v>
      </c>
      <c r="AE117" s="367">
        <f t="shared" si="19"/>
        <v>5.5533325996550559E-4</v>
      </c>
      <c r="AF117" s="324">
        <v>14</v>
      </c>
    </row>
    <row r="118" spans="1:32" ht="16.5">
      <c r="A118" s="351">
        <v>304</v>
      </c>
      <c r="B118" s="10" t="s">
        <v>305</v>
      </c>
      <c r="C118" s="365">
        <v>971</v>
      </c>
      <c r="D118" s="365">
        <v>3308121.1799999997</v>
      </c>
      <c r="E118" s="365">
        <v>4767375.83</v>
      </c>
      <c r="F118" s="366">
        <f t="shared" si="10"/>
        <v>1459254.6500000004</v>
      </c>
      <c r="G118" s="365">
        <v>4706000</v>
      </c>
      <c r="H118" s="365">
        <v>4706000</v>
      </c>
      <c r="I118" s="366">
        <f t="shared" si="11"/>
        <v>0</v>
      </c>
      <c r="J118" s="365">
        <v>4007060.59</v>
      </c>
      <c r="K118" s="365">
        <v>4736687.915</v>
      </c>
      <c r="L118" s="366">
        <f t="shared" si="12"/>
        <v>729627.32500000019</v>
      </c>
      <c r="M118" s="365">
        <v>4093087.6783449464</v>
      </c>
      <c r="N118" s="365">
        <v>4834208.7199696777</v>
      </c>
      <c r="O118" s="366">
        <f t="shared" si="13"/>
        <v>741121.04162473138</v>
      </c>
      <c r="P118" s="365">
        <v>96069.300000000017</v>
      </c>
      <c r="Q118" s="365">
        <v>96069.3</v>
      </c>
      <c r="R118" s="366">
        <f t="shared" si="14"/>
        <v>0</v>
      </c>
      <c r="S118" s="365">
        <v>85000</v>
      </c>
      <c r="T118" s="365">
        <v>85000</v>
      </c>
      <c r="U118" s="365">
        <v>90534.650000000009</v>
      </c>
      <c r="V118" s="365">
        <v>90534.65</v>
      </c>
      <c r="W118" s="365">
        <v>93370.275506719016</v>
      </c>
      <c r="X118" s="365">
        <v>93242.384066098472</v>
      </c>
      <c r="Y118" s="365">
        <v>4186457.9538516654</v>
      </c>
      <c r="Z118" s="365">
        <v>4927451.1040357761</v>
      </c>
      <c r="AA118" s="366">
        <f t="shared" si="15"/>
        <v>740993.15018411074</v>
      </c>
      <c r="AB118" s="366">
        <f t="shared" si="16"/>
        <v>4311.4911986113957</v>
      </c>
      <c r="AC118" s="366">
        <f t="shared" si="17"/>
        <v>5074.6149372150112</v>
      </c>
      <c r="AD118" s="365">
        <f t="shared" si="18"/>
        <v>763.12373860361549</v>
      </c>
      <c r="AE118" s="367">
        <f t="shared" si="19"/>
        <v>0.17699763340567531</v>
      </c>
      <c r="AF118" s="324">
        <v>2</v>
      </c>
    </row>
    <row r="119" spans="1:32" ht="16.5">
      <c r="A119" s="351">
        <v>305</v>
      </c>
      <c r="B119" s="10" t="s">
        <v>94</v>
      </c>
      <c r="C119" s="365">
        <v>15165</v>
      </c>
      <c r="D119" s="365">
        <v>62404061.860000014</v>
      </c>
      <c r="E119" s="365">
        <v>63471362.550000034</v>
      </c>
      <c r="F119" s="366">
        <f t="shared" si="10"/>
        <v>1067300.69000002</v>
      </c>
      <c r="G119" s="365">
        <v>64136000</v>
      </c>
      <c r="H119" s="365">
        <v>64136000</v>
      </c>
      <c r="I119" s="366">
        <f t="shared" si="11"/>
        <v>0</v>
      </c>
      <c r="J119" s="365">
        <v>63270030.930000007</v>
      </c>
      <c r="K119" s="365">
        <v>63803681.275000021</v>
      </c>
      <c r="L119" s="366">
        <f t="shared" si="12"/>
        <v>533650.34500001371</v>
      </c>
      <c r="M119" s="365">
        <v>64628367.400874935</v>
      </c>
      <c r="N119" s="365">
        <v>65117296.710431717</v>
      </c>
      <c r="O119" s="366">
        <f t="shared" si="13"/>
        <v>488929.30955678225</v>
      </c>
      <c r="P119" s="365">
        <v>1054700.1599999999</v>
      </c>
      <c r="Q119" s="365">
        <v>1054700.1599999999</v>
      </c>
      <c r="R119" s="366">
        <f t="shared" si="14"/>
        <v>0</v>
      </c>
      <c r="S119" s="365">
        <v>1160000</v>
      </c>
      <c r="T119" s="365">
        <v>1160000</v>
      </c>
      <c r="U119" s="365">
        <v>1107350.08</v>
      </c>
      <c r="V119" s="365">
        <v>1107350.08</v>
      </c>
      <c r="W119" s="365">
        <v>1142033.2662907222</v>
      </c>
      <c r="X119" s="365">
        <v>1140468.9967320235</v>
      </c>
      <c r="Y119" s="365">
        <v>65770400.667165659</v>
      </c>
      <c r="Z119" s="365">
        <v>66257765.707163744</v>
      </c>
      <c r="AA119" s="366">
        <f t="shared" si="15"/>
        <v>487365.03999808431</v>
      </c>
      <c r="AB119" s="366">
        <f t="shared" si="16"/>
        <v>4336.9865260247716</v>
      </c>
      <c r="AC119" s="366">
        <f t="shared" si="17"/>
        <v>4369.1240162983013</v>
      </c>
      <c r="AD119" s="365">
        <f t="shared" si="18"/>
        <v>32.137490273529693</v>
      </c>
      <c r="AE119" s="367">
        <f t="shared" si="19"/>
        <v>7.4100968681095995E-3</v>
      </c>
      <c r="AF119" s="324">
        <v>17</v>
      </c>
    </row>
    <row r="120" spans="1:32" ht="16.5">
      <c r="A120" s="351">
        <v>309</v>
      </c>
      <c r="B120" s="10" t="s">
        <v>95</v>
      </c>
      <c r="C120" s="365">
        <v>6506</v>
      </c>
      <c r="D120" s="365">
        <v>30033413.589999996</v>
      </c>
      <c r="E120" s="365">
        <v>30033413.589999996</v>
      </c>
      <c r="F120" s="366">
        <f t="shared" si="10"/>
        <v>0</v>
      </c>
      <c r="G120" s="365">
        <v>30800000</v>
      </c>
      <c r="H120" s="365">
        <v>30800000</v>
      </c>
      <c r="I120" s="366">
        <f t="shared" si="11"/>
        <v>0</v>
      </c>
      <c r="J120" s="365">
        <v>30416706.794999998</v>
      </c>
      <c r="K120" s="365">
        <v>30416706.794999998</v>
      </c>
      <c r="L120" s="366">
        <f t="shared" si="12"/>
        <v>0</v>
      </c>
      <c r="M120" s="365">
        <v>31069719.31224167</v>
      </c>
      <c r="N120" s="365">
        <v>31042937.989540301</v>
      </c>
      <c r="O120" s="366">
        <f t="shared" si="13"/>
        <v>-26781.322701368481</v>
      </c>
      <c r="P120" s="365">
        <v>579952</v>
      </c>
      <c r="Q120" s="365">
        <v>579952</v>
      </c>
      <c r="R120" s="366">
        <f t="shared" si="14"/>
        <v>0</v>
      </c>
      <c r="S120" s="365">
        <v>609000</v>
      </c>
      <c r="T120" s="365">
        <v>609000</v>
      </c>
      <c r="U120" s="365">
        <v>594476</v>
      </c>
      <c r="V120" s="365">
        <v>594476</v>
      </c>
      <c r="W120" s="365">
        <v>613095.51538700692</v>
      </c>
      <c r="X120" s="365">
        <v>612255.74418278481</v>
      </c>
      <c r="Y120" s="365">
        <v>31682814.827628676</v>
      </c>
      <c r="Z120" s="365">
        <v>31655193.733723085</v>
      </c>
      <c r="AA120" s="366">
        <f t="shared" si="15"/>
        <v>-27621.093905590475</v>
      </c>
      <c r="AB120" s="366">
        <f t="shared" si="16"/>
        <v>4869.7840190022562</v>
      </c>
      <c r="AC120" s="366">
        <f t="shared" si="17"/>
        <v>4865.5385388446184</v>
      </c>
      <c r="AD120" s="365">
        <f t="shared" si="18"/>
        <v>-4.2454801576377577</v>
      </c>
      <c r="AE120" s="367">
        <f t="shared" si="19"/>
        <v>-8.7180050307602576E-4</v>
      </c>
      <c r="AF120" s="324">
        <v>12</v>
      </c>
    </row>
    <row r="121" spans="1:32" ht="16.5">
      <c r="A121" s="351">
        <v>312</v>
      </c>
      <c r="B121" s="10" t="s">
        <v>96</v>
      </c>
      <c r="C121" s="365">
        <v>1232</v>
      </c>
      <c r="D121" s="365">
        <v>5929820.0500000007</v>
      </c>
      <c r="E121" s="365">
        <v>5929820.0500000007</v>
      </c>
      <c r="F121" s="366">
        <f t="shared" si="10"/>
        <v>0</v>
      </c>
      <c r="G121" s="365">
        <v>5922000</v>
      </c>
      <c r="H121" s="365">
        <v>5922000</v>
      </c>
      <c r="I121" s="366">
        <f t="shared" si="11"/>
        <v>0</v>
      </c>
      <c r="J121" s="365">
        <v>5925910.0250000004</v>
      </c>
      <c r="K121" s="365">
        <v>5925910.0250000004</v>
      </c>
      <c r="L121" s="366">
        <f t="shared" si="12"/>
        <v>0</v>
      </c>
      <c r="M121" s="365">
        <v>6053132.6546046296</v>
      </c>
      <c r="N121" s="365">
        <v>6047915.0053124689</v>
      </c>
      <c r="O121" s="366">
        <f t="shared" si="13"/>
        <v>-5217.6492921607569</v>
      </c>
      <c r="P121" s="365">
        <v>120960.4</v>
      </c>
      <c r="Q121" s="365">
        <v>120960.4</v>
      </c>
      <c r="R121" s="366">
        <f t="shared" si="14"/>
        <v>0</v>
      </c>
      <c r="S121" s="365">
        <v>123000</v>
      </c>
      <c r="T121" s="365">
        <v>123000</v>
      </c>
      <c r="U121" s="365">
        <v>121980.2</v>
      </c>
      <c r="V121" s="365">
        <v>121980.2</v>
      </c>
      <c r="W121" s="365">
        <v>125800.72801258619</v>
      </c>
      <c r="X121" s="365">
        <v>125628.41582597938</v>
      </c>
      <c r="Y121" s="365">
        <v>6178933.3826172156</v>
      </c>
      <c r="Z121" s="365">
        <v>6173543.4211384486</v>
      </c>
      <c r="AA121" s="366">
        <f t="shared" si="15"/>
        <v>-5389.9614787669852</v>
      </c>
      <c r="AB121" s="366">
        <f t="shared" si="16"/>
        <v>5015.3680053711169</v>
      </c>
      <c r="AC121" s="366">
        <f t="shared" si="17"/>
        <v>5010.9930366383514</v>
      </c>
      <c r="AD121" s="365">
        <f t="shared" si="18"/>
        <v>-4.3749687327654101</v>
      </c>
      <c r="AE121" s="367">
        <f t="shared" si="19"/>
        <v>-8.7231260559147744E-4</v>
      </c>
      <c r="AF121" s="324">
        <v>13</v>
      </c>
    </row>
    <row r="122" spans="1:32" ht="16.5">
      <c r="A122" s="351">
        <v>316</v>
      </c>
      <c r="B122" s="10" t="s">
        <v>97</v>
      </c>
      <c r="C122" s="365">
        <v>4245</v>
      </c>
      <c r="D122" s="365">
        <v>15452455.620000003</v>
      </c>
      <c r="E122" s="365">
        <v>15452455.620000003</v>
      </c>
      <c r="F122" s="366">
        <f t="shared" si="10"/>
        <v>0</v>
      </c>
      <c r="G122" s="365">
        <v>16293000</v>
      </c>
      <c r="H122" s="365">
        <v>16293000</v>
      </c>
      <c r="I122" s="366">
        <f t="shared" si="11"/>
        <v>0</v>
      </c>
      <c r="J122" s="365">
        <v>15872727.810000002</v>
      </c>
      <c r="K122" s="365">
        <v>15872727.810000002</v>
      </c>
      <c r="L122" s="366">
        <f t="shared" si="12"/>
        <v>0</v>
      </c>
      <c r="M122" s="365">
        <v>16213497.440734776</v>
      </c>
      <c r="N122" s="365">
        <v>16199521.810549179</v>
      </c>
      <c r="O122" s="366">
        <f t="shared" si="13"/>
        <v>-13975.630185596645</v>
      </c>
      <c r="P122" s="365">
        <v>432491</v>
      </c>
      <c r="Q122" s="365">
        <v>432491</v>
      </c>
      <c r="R122" s="366">
        <f t="shared" si="14"/>
        <v>0</v>
      </c>
      <c r="S122" s="365">
        <v>445000</v>
      </c>
      <c r="T122" s="365">
        <v>445000</v>
      </c>
      <c r="U122" s="365">
        <v>438745.5</v>
      </c>
      <c r="V122" s="365">
        <v>438745.5</v>
      </c>
      <c r="W122" s="365">
        <v>452487.39805514447</v>
      </c>
      <c r="X122" s="365">
        <v>451867.61552921898</v>
      </c>
      <c r="Y122" s="365">
        <v>16665984.838789919</v>
      </c>
      <c r="Z122" s="365">
        <v>16651389.426078398</v>
      </c>
      <c r="AA122" s="366">
        <f t="shared" si="15"/>
        <v>-14595.412711521611</v>
      </c>
      <c r="AB122" s="366">
        <f t="shared" si="16"/>
        <v>3926.0270527184734</v>
      </c>
      <c r="AC122" s="366">
        <f t="shared" si="17"/>
        <v>3922.5887929513306</v>
      </c>
      <c r="AD122" s="365">
        <f t="shared" si="18"/>
        <v>-3.4382597671428812</v>
      </c>
      <c r="AE122" s="367">
        <f t="shared" si="19"/>
        <v>-8.757605897702995E-4</v>
      </c>
      <c r="AF122" s="324">
        <v>7</v>
      </c>
    </row>
    <row r="123" spans="1:32" ht="16.5">
      <c r="A123" s="351">
        <v>317</v>
      </c>
      <c r="B123" s="10" t="s">
        <v>98</v>
      </c>
      <c r="C123" s="365">
        <v>2533</v>
      </c>
      <c r="D123" s="365">
        <v>11009956.590000002</v>
      </c>
      <c r="E123" s="365">
        <v>10998137.220000003</v>
      </c>
      <c r="F123" s="366">
        <f t="shared" si="10"/>
        <v>-11819.36999999918</v>
      </c>
      <c r="G123" s="365">
        <v>10562000</v>
      </c>
      <c r="H123" s="365">
        <v>10562000</v>
      </c>
      <c r="I123" s="366">
        <f t="shared" si="11"/>
        <v>0</v>
      </c>
      <c r="J123" s="365">
        <v>10785978.295000002</v>
      </c>
      <c r="K123" s="365">
        <v>10780068.610000001</v>
      </c>
      <c r="L123" s="366">
        <f t="shared" si="12"/>
        <v>-5909.6850000005215</v>
      </c>
      <c r="M123" s="365">
        <v>11017541.1293595</v>
      </c>
      <c r="N123" s="365">
        <v>11002012.927915983</v>
      </c>
      <c r="O123" s="366">
        <f t="shared" si="13"/>
        <v>-15528.201443517581</v>
      </c>
      <c r="P123" s="365">
        <v>269635.57</v>
      </c>
      <c r="Q123" s="365">
        <v>269635.57</v>
      </c>
      <c r="R123" s="366">
        <f t="shared" si="14"/>
        <v>0</v>
      </c>
      <c r="S123" s="365">
        <v>312000</v>
      </c>
      <c r="T123" s="365">
        <v>312000</v>
      </c>
      <c r="U123" s="365">
        <v>290817.78500000003</v>
      </c>
      <c r="V123" s="365">
        <v>290817.78500000003</v>
      </c>
      <c r="W123" s="365">
        <v>299926.45586749137</v>
      </c>
      <c r="X123" s="365">
        <v>299515.63961667777</v>
      </c>
      <c r="Y123" s="365">
        <v>11317467.585226992</v>
      </c>
      <c r="Z123" s="365">
        <v>11301528.56753266</v>
      </c>
      <c r="AA123" s="366">
        <f t="shared" si="15"/>
        <v>-15939.017694331706</v>
      </c>
      <c r="AB123" s="366">
        <f t="shared" si="16"/>
        <v>4468.0093111831793</v>
      </c>
      <c r="AC123" s="366">
        <f t="shared" si="17"/>
        <v>4461.716765705748</v>
      </c>
      <c r="AD123" s="365">
        <f t="shared" si="18"/>
        <v>-6.2925454774313039</v>
      </c>
      <c r="AE123" s="367">
        <f t="shared" si="19"/>
        <v>-1.4083554977563301E-3</v>
      </c>
      <c r="AF123" s="324">
        <v>17</v>
      </c>
    </row>
    <row r="124" spans="1:32" ht="16.5">
      <c r="A124" s="351">
        <v>320</v>
      </c>
      <c r="B124" s="10" t="s">
        <v>99</v>
      </c>
      <c r="C124" s="365">
        <v>7105</v>
      </c>
      <c r="D124" s="365">
        <v>33726933.050000004</v>
      </c>
      <c r="E124" s="365">
        <v>33726933.050000004</v>
      </c>
      <c r="F124" s="366">
        <f t="shared" si="10"/>
        <v>0</v>
      </c>
      <c r="G124" s="365">
        <v>39398000</v>
      </c>
      <c r="H124" s="365">
        <v>39398000</v>
      </c>
      <c r="I124" s="366">
        <f t="shared" si="11"/>
        <v>0</v>
      </c>
      <c r="J124" s="365">
        <v>36562466.525000006</v>
      </c>
      <c r="K124" s="365">
        <v>36562466.525000006</v>
      </c>
      <c r="L124" s="366">
        <f t="shared" si="12"/>
        <v>0</v>
      </c>
      <c r="M124" s="365">
        <v>37347421.597979158</v>
      </c>
      <c r="N124" s="365">
        <v>37315229.052567735</v>
      </c>
      <c r="O124" s="366">
        <f t="shared" si="13"/>
        <v>-32192.545411422849</v>
      </c>
      <c r="P124" s="365">
        <v>732877</v>
      </c>
      <c r="Q124" s="365">
        <v>732877</v>
      </c>
      <c r="R124" s="366">
        <f t="shared" si="14"/>
        <v>0</v>
      </c>
      <c r="S124" s="365">
        <v>795000</v>
      </c>
      <c r="T124" s="365">
        <v>795000</v>
      </c>
      <c r="U124" s="365">
        <v>763938.5</v>
      </c>
      <c r="V124" s="365">
        <v>763938.5</v>
      </c>
      <c r="W124" s="365">
        <v>787865.73113376659</v>
      </c>
      <c r="X124" s="365">
        <v>786786.57309526438</v>
      </c>
      <c r="Y124" s="365">
        <v>38135287.329112925</v>
      </c>
      <c r="Z124" s="365">
        <v>38102015.625662997</v>
      </c>
      <c r="AA124" s="366">
        <f t="shared" si="15"/>
        <v>-33271.70344992727</v>
      </c>
      <c r="AB124" s="366">
        <f t="shared" si="16"/>
        <v>5367.3873791854921</v>
      </c>
      <c r="AC124" s="366">
        <f t="shared" si="17"/>
        <v>5362.7045215570724</v>
      </c>
      <c r="AD124" s="365">
        <f t="shared" si="18"/>
        <v>-4.682857628419697</v>
      </c>
      <c r="AE124" s="367">
        <f t="shared" si="19"/>
        <v>-8.7246499974636196E-4</v>
      </c>
      <c r="AF124" s="324">
        <v>19</v>
      </c>
    </row>
    <row r="125" spans="1:32" ht="16.5">
      <c r="A125" s="351">
        <v>322</v>
      </c>
      <c r="B125" s="10" t="s">
        <v>306</v>
      </c>
      <c r="C125" s="365">
        <v>6614</v>
      </c>
      <c r="D125" s="365">
        <v>26039096.390000001</v>
      </c>
      <c r="E125" s="365">
        <v>26039096.390000004</v>
      </c>
      <c r="F125" s="366">
        <f t="shared" si="10"/>
        <v>0</v>
      </c>
      <c r="G125" s="365">
        <v>28195000</v>
      </c>
      <c r="H125" s="365">
        <v>28195000</v>
      </c>
      <c r="I125" s="366">
        <f t="shared" si="11"/>
        <v>0</v>
      </c>
      <c r="J125" s="365">
        <v>27117048.195</v>
      </c>
      <c r="K125" s="365">
        <v>27117048.195</v>
      </c>
      <c r="L125" s="366">
        <f t="shared" si="12"/>
        <v>0</v>
      </c>
      <c r="M125" s="365">
        <v>27699220.749751773</v>
      </c>
      <c r="N125" s="365">
        <v>27675344.712700374</v>
      </c>
      <c r="O125" s="366">
        <f t="shared" si="13"/>
        <v>-23876.037051398307</v>
      </c>
      <c r="P125" s="365">
        <v>499483.69</v>
      </c>
      <c r="Q125" s="365">
        <v>499483.69</v>
      </c>
      <c r="R125" s="366">
        <f t="shared" si="14"/>
        <v>0</v>
      </c>
      <c r="S125" s="365">
        <v>526000</v>
      </c>
      <c r="T125" s="365">
        <v>526000</v>
      </c>
      <c r="U125" s="365">
        <v>512741.84499999997</v>
      </c>
      <c r="V125" s="365">
        <v>512741.84499999997</v>
      </c>
      <c r="W125" s="365">
        <v>528801.3741862746</v>
      </c>
      <c r="X125" s="365">
        <v>528077.06263016351</v>
      </c>
      <c r="Y125" s="365">
        <v>28228022.123938046</v>
      </c>
      <c r="Z125" s="365">
        <v>28203421.775330536</v>
      </c>
      <c r="AA125" s="366">
        <f t="shared" si="15"/>
        <v>-24600.348607510328</v>
      </c>
      <c r="AB125" s="366">
        <f t="shared" si="16"/>
        <v>4267.9198856876392</v>
      </c>
      <c r="AC125" s="366">
        <f t="shared" si="17"/>
        <v>4264.2004498534225</v>
      </c>
      <c r="AD125" s="365">
        <f t="shared" si="18"/>
        <v>-3.7194358342167106</v>
      </c>
      <c r="AE125" s="367">
        <f t="shared" si="19"/>
        <v>-8.7148679774654253E-4</v>
      </c>
      <c r="AF125" s="324">
        <v>2</v>
      </c>
    </row>
    <row r="126" spans="1:32" ht="16.5">
      <c r="A126" s="351">
        <v>398</v>
      </c>
      <c r="B126" s="10" t="s">
        <v>307</v>
      </c>
      <c r="C126" s="365">
        <v>120027</v>
      </c>
      <c r="D126" s="365">
        <v>410464330.68000007</v>
      </c>
      <c r="E126" s="365">
        <v>410464330.68000007</v>
      </c>
      <c r="F126" s="366">
        <f t="shared" si="10"/>
        <v>0</v>
      </c>
      <c r="G126" s="365">
        <v>430331000</v>
      </c>
      <c r="H126" s="365">
        <v>430331000</v>
      </c>
      <c r="I126" s="366">
        <f t="shared" si="11"/>
        <v>0</v>
      </c>
      <c r="J126" s="365">
        <v>420397665.34000003</v>
      </c>
      <c r="K126" s="365">
        <v>420397665.34000003</v>
      </c>
      <c r="L126" s="366">
        <f t="shared" si="12"/>
        <v>0</v>
      </c>
      <c r="M126" s="365">
        <v>429423130.83619642</v>
      </c>
      <c r="N126" s="365">
        <v>429052978.81368285</v>
      </c>
      <c r="O126" s="366">
        <f t="shared" si="13"/>
        <v>-370152.0225135684</v>
      </c>
      <c r="P126" s="365">
        <v>11284373.85</v>
      </c>
      <c r="Q126" s="365">
        <v>11284373.85</v>
      </c>
      <c r="R126" s="366">
        <f t="shared" si="14"/>
        <v>0</v>
      </c>
      <c r="S126" s="365">
        <v>11520000</v>
      </c>
      <c r="T126" s="365">
        <v>11520000</v>
      </c>
      <c r="U126" s="365">
        <v>11402186.925000001</v>
      </c>
      <c r="V126" s="365">
        <v>11402186.925000001</v>
      </c>
      <c r="W126" s="365">
        <v>11759313.528757876</v>
      </c>
      <c r="X126" s="365">
        <v>11743206.523185283</v>
      </c>
      <c r="Y126" s="365">
        <v>441182444.36495429</v>
      </c>
      <c r="Z126" s="365">
        <v>440796185.33686817</v>
      </c>
      <c r="AA126" s="366">
        <f t="shared" si="15"/>
        <v>-386259.02808612585</v>
      </c>
      <c r="AB126" s="366">
        <f t="shared" si="16"/>
        <v>3675.6933387067434</v>
      </c>
      <c r="AC126" s="366">
        <f t="shared" si="17"/>
        <v>3672.4752375454536</v>
      </c>
      <c r="AD126" s="365">
        <f t="shared" si="18"/>
        <v>-3.2181011612897237</v>
      </c>
      <c r="AE126" s="367">
        <f t="shared" si="19"/>
        <v>-8.7550860878453504E-4</v>
      </c>
      <c r="AF126" s="324">
        <v>7</v>
      </c>
    </row>
    <row r="127" spans="1:32" ht="16.5">
      <c r="A127" s="351">
        <v>399</v>
      </c>
      <c r="B127" s="10" t="s">
        <v>308</v>
      </c>
      <c r="C127" s="365">
        <v>7916</v>
      </c>
      <c r="D127" s="365">
        <v>29809070.79999999</v>
      </c>
      <c r="E127" s="365">
        <v>29809070.79999999</v>
      </c>
      <c r="F127" s="366">
        <f t="shared" si="10"/>
        <v>0</v>
      </c>
      <c r="G127" s="365">
        <v>31050000</v>
      </c>
      <c r="H127" s="365">
        <v>31050000</v>
      </c>
      <c r="I127" s="366">
        <f t="shared" si="11"/>
        <v>0</v>
      </c>
      <c r="J127" s="365">
        <v>30429535.399999995</v>
      </c>
      <c r="K127" s="365">
        <v>30429535.399999995</v>
      </c>
      <c r="L127" s="366">
        <f t="shared" si="12"/>
        <v>0</v>
      </c>
      <c r="M127" s="365">
        <v>31082823.332976189</v>
      </c>
      <c r="N127" s="365">
        <v>31056030.714935958</v>
      </c>
      <c r="O127" s="366">
        <f t="shared" si="13"/>
        <v>-26792.618040230125</v>
      </c>
      <c r="P127" s="365">
        <v>625735.32000000007</v>
      </c>
      <c r="Q127" s="365">
        <v>625735.32000000007</v>
      </c>
      <c r="R127" s="366">
        <f t="shared" si="14"/>
        <v>0</v>
      </c>
      <c r="S127" s="365">
        <v>619000</v>
      </c>
      <c r="T127" s="365">
        <v>619000</v>
      </c>
      <c r="U127" s="365">
        <v>622367.66</v>
      </c>
      <c r="V127" s="365">
        <v>622367.66</v>
      </c>
      <c r="W127" s="365">
        <v>641860.76690716797</v>
      </c>
      <c r="X127" s="365">
        <v>640981.59526809899</v>
      </c>
      <c r="Y127" s="365">
        <v>31724684.099883355</v>
      </c>
      <c r="Z127" s="365">
        <v>31697012.310204059</v>
      </c>
      <c r="AA127" s="366">
        <f t="shared" si="15"/>
        <v>-27671.789679296315</v>
      </c>
      <c r="AB127" s="366">
        <f t="shared" si="16"/>
        <v>4007.6660055436273</v>
      </c>
      <c r="AC127" s="366">
        <f t="shared" si="17"/>
        <v>4004.1703272112254</v>
      </c>
      <c r="AD127" s="365">
        <f t="shared" si="18"/>
        <v>-3.4956783324018943</v>
      </c>
      <c r="AE127" s="367">
        <f t="shared" si="19"/>
        <v>-8.7224791875532468E-4</v>
      </c>
      <c r="AF127" s="324">
        <v>15</v>
      </c>
    </row>
    <row r="128" spans="1:32" ht="16.5">
      <c r="A128" s="351">
        <v>400</v>
      </c>
      <c r="B128" s="10" t="s">
        <v>309</v>
      </c>
      <c r="C128" s="365">
        <v>8456</v>
      </c>
      <c r="D128" s="365">
        <v>27144593.890000001</v>
      </c>
      <c r="E128" s="365">
        <v>27173457.190000001</v>
      </c>
      <c r="F128" s="366">
        <f t="shared" si="10"/>
        <v>28863.300000000745</v>
      </c>
      <c r="G128" s="365">
        <v>31605000</v>
      </c>
      <c r="H128" s="365">
        <v>31605000</v>
      </c>
      <c r="I128" s="366">
        <f t="shared" si="11"/>
        <v>0</v>
      </c>
      <c r="J128" s="365">
        <v>29374796.945</v>
      </c>
      <c r="K128" s="365">
        <v>29389228.594999999</v>
      </c>
      <c r="L128" s="366">
        <f t="shared" si="12"/>
        <v>14431.64999999851</v>
      </c>
      <c r="M128" s="365">
        <v>30005440.828501243</v>
      </c>
      <c r="N128" s="365">
        <v>29994305.661814157</v>
      </c>
      <c r="O128" s="366">
        <f t="shared" si="13"/>
        <v>-11135.166687086225</v>
      </c>
      <c r="P128" s="365">
        <v>633094.41</v>
      </c>
      <c r="Q128" s="365">
        <v>633094.41</v>
      </c>
      <c r="R128" s="366">
        <f t="shared" si="14"/>
        <v>0</v>
      </c>
      <c r="S128" s="365">
        <v>793000</v>
      </c>
      <c r="T128" s="365">
        <v>793000</v>
      </c>
      <c r="U128" s="365">
        <v>713047.20500000007</v>
      </c>
      <c r="V128" s="365">
        <v>713047.20500000007</v>
      </c>
      <c r="W128" s="365">
        <v>735380.47565375199</v>
      </c>
      <c r="X128" s="365">
        <v>734373.20789187413</v>
      </c>
      <c r="Y128" s="365">
        <v>30740821.304154996</v>
      </c>
      <c r="Z128" s="365">
        <v>30728678.869706031</v>
      </c>
      <c r="AA128" s="366">
        <f t="shared" si="15"/>
        <v>-12142.434448964894</v>
      </c>
      <c r="AB128" s="366">
        <f t="shared" si="16"/>
        <v>3635.3856792993138</v>
      </c>
      <c r="AC128" s="366">
        <f t="shared" si="17"/>
        <v>3633.949724421243</v>
      </c>
      <c r="AD128" s="365">
        <f t="shared" si="18"/>
        <v>-1.4359548780707883</v>
      </c>
      <c r="AE128" s="367">
        <f t="shared" si="19"/>
        <v>-3.9499382039364663E-4</v>
      </c>
      <c r="AF128" s="324">
        <v>2</v>
      </c>
    </row>
    <row r="129" spans="1:32" ht="16.5">
      <c r="A129" s="351">
        <v>402</v>
      </c>
      <c r="B129" s="10" t="s">
        <v>100</v>
      </c>
      <c r="C129" s="365">
        <v>9247</v>
      </c>
      <c r="D129" s="365">
        <v>42895918.989999995</v>
      </c>
      <c r="E129" s="365">
        <v>42895918.989999995</v>
      </c>
      <c r="F129" s="366">
        <f t="shared" si="10"/>
        <v>0</v>
      </c>
      <c r="G129" s="365">
        <v>41140000</v>
      </c>
      <c r="H129" s="365">
        <v>41140000</v>
      </c>
      <c r="I129" s="366">
        <f t="shared" si="11"/>
        <v>0</v>
      </c>
      <c r="J129" s="365">
        <v>42017959.494999997</v>
      </c>
      <c r="K129" s="365">
        <v>42017959.494999997</v>
      </c>
      <c r="L129" s="366">
        <f t="shared" si="12"/>
        <v>0</v>
      </c>
      <c r="M129" s="365">
        <v>42920037.871995725</v>
      </c>
      <c r="N129" s="365">
        <v>42883041.87042091</v>
      </c>
      <c r="O129" s="366">
        <f t="shared" si="13"/>
        <v>-36996.00157481432</v>
      </c>
      <c r="P129" s="365">
        <v>711350.19</v>
      </c>
      <c r="Q129" s="365">
        <v>711350.19</v>
      </c>
      <c r="R129" s="366">
        <f t="shared" si="14"/>
        <v>0</v>
      </c>
      <c r="S129" s="365">
        <v>738000</v>
      </c>
      <c r="T129" s="365">
        <v>738000</v>
      </c>
      <c r="U129" s="365">
        <v>724675.09499999997</v>
      </c>
      <c r="V129" s="365">
        <v>724675.09499999997</v>
      </c>
      <c r="W129" s="365">
        <v>747372.56147792877</v>
      </c>
      <c r="X129" s="365">
        <v>746348.86787684495</v>
      </c>
      <c r="Y129" s="365">
        <v>43667410.433473654</v>
      </c>
      <c r="Z129" s="365">
        <v>43629390.738297753</v>
      </c>
      <c r="AA129" s="366">
        <f t="shared" si="15"/>
        <v>-38019.695175901055</v>
      </c>
      <c r="AB129" s="366">
        <f t="shared" si="16"/>
        <v>4722.3326953037367</v>
      </c>
      <c r="AC129" s="366">
        <f t="shared" si="17"/>
        <v>4718.2211245050021</v>
      </c>
      <c r="AD129" s="365">
        <f t="shared" si="18"/>
        <v>-4.1115707987346468</v>
      </c>
      <c r="AE129" s="367">
        <f t="shared" si="19"/>
        <v>-8.7066521230567257E-4</v>
      </c>
      <c r="AF129" s="324">
        <v>11</v>
      </c>
    </row>
    <row r="130" spans="1:32" ht="16.5">
      <c r="A130" s="351">
        <v>403</v>
      </c>
      <c r="B130" s="10" t="s">
        <v>101</v>
      </c>
      <c r="C130" s="365">
        <v>2866</v>
      </c>
      <c r="D130" s="365">
        <v>13861806.789999999</v>
      </c>
      <c r="E130" s="365">
        <v>13847612.27</v>
      </c>
      <c r="F130" s="366">
        <f t="shared" si="10"/>
        <v>-14194.519999999553</v>
      </c>
      <c r="G130" s="365">
        <v>13656000</v>
      </c>
      <c r="H130" s="365">
        <v>13656000</v>
      </c>
      <c r="I130" s="366">
        <f t="shared" si="11"/>
        <v>0</v>
      </c>
      <c r="J130" s="365">
        <v>13758903.395</v>
      </c>
      <c r="K130" s="365">
        <v>13751806.135</v>
      </c>
      <c r="L130" s="366">
        <f t="shared" si="12"/>
        <v>-7097.2599999997765</v>
      </c>
      <c r="M130" s="365">
        <v>14054291.590737578</v>
      </c>
      <c r="N130" s="365">
        <v>14034933.760914564</v>
      </c>
      <c r="O130" s="366">
        <f t="shared" si="13"/>
        <v>-19357.829823013395</v>
      </c>
      <c r="P130" s="365">
        <v>287030.72000000003</v>
      </c>
      <c r="Q130" s="365">
        <v>289195</v>
      </c>
      <c r="R130" s="366">
        <f t="shared" si="14"/>
        <v>2164.2799999999697</v>
      </c>
      <c r="S130" s="365">
        <v>301000</v>
      </c>
      <c r="T130" s="365">
        <v>301000</v>
      </c>
      <c r="U130" s="365">
        <v>294015.35999999999</v>
      </c>
      <c r="V130" s="365">
        <v>295097.5</v>
      </c>
      <c r="W130" s="365">
        <v>303224.18175148597</v>
      </c>
      <c r="X130" s="365">
        <v>303923.35345578182</v>
      </c>
      <c r="Y130" s="365">
        <v>14357515.772489063</v>
      </c>
      <c r="Z130" s="365">
        <v>14338857.114370346</v>
      </c>
      <c r="AA130" s="366">
        <f t="shared" si="15"/>
        <v>-18658.658118717372</v>
      </c>
      <c r="AB130" s="366">
        <f t="shared" si="16"/>
        <v>5009.6007580213063</v>
      </c>
      <c r="AC130" s="366">
        <f t="shared" si="17"/>
        <v>5003.0904097593675</v>
      </c>
      <c r="AD130" s="365">
        <f t="shared" si="18"/>
        <v>-6.510348261938816</v>
      </c>
      <c r="AE130" s="367">
        <f t="shared" si="19"/>
        <v>-1.2995742727630606E-3</v>
      </c>
      <c r="AF130" s="324">
        <v>14</v>
      </c>
    </row>
    <row r="131" spans="1:32" ht="16.5">
      <c r="A131" s="351">
        <v>405</v>
      </c>
      <c r="B131" s="10" t="s">
        <v>310</v>
      </c>
      <c r="C131" s="365">
        <v>72634</v>
      </c>
      <c r="D131" s="365">
        <v>257376785.22999996</v>
      </c>
      <c r="E131" s="365">
        <v>257376785.22999996</v>
      </c>
      <c r="F131" s="366">
        <f t="shared" si="10"/>
        <v>0</v>
      </c>
      <c r="G131" s="365">
        <v>268129000</v>
      </c>
      <c r="H131" s="365">
        <v>268129000</v>
      </c>
      <c r="I131" s="366">
        <f t="shared" si="11"/>
        <v>0</v>
      </c>
      <c r="J131" s="365">
        <v>262752892.61499998</v>
      </c>
      <c r="K131" s="365">
        <v>262752892.61499998</v>
      </c>
      <c r="L131" s="366">
        <f t="shared" si="12"/>
        <v>0</v>
      </c>
      <c r="M131" s="365">
        <v>268393901.9778958</v>
      </c>
      <c r="N131" s="365">
        <v>268162553.1321688</v>
      </c>
      <c r="O131" s="366">
        <f t="shared" si="13"/>
        <v>-231348.84572699666</v>
      </c>
      <c r="P131" s="365">
        <v>7318736.2199999997</v>
      </c>
      <c r="Q131" s="365">
        <v>7318736.2199999997</v>
      </c>
      <c r="R131" s="366">
        <f t="shared" si="14"/>
        <v>0</v>
      </c>
      <c r="S131" s="365">
        <v>7803000</v>
      </c>
      <c r="T131" s="365">
        <v>7803000</v>
      </c>
      <c r="U131" s="365">
        <v>7560868.1099999994</v>
      </c>
      <c r="V131" s="365">
        <v>7560868.1099999994</v>
      </c>
      <c r="W131" s="365">
        <v>7797681.2027291851</v>
      </c>
      <c r="X131" s="365">
        <v>7787000.5372057669</v>
      </c>
      <c r="Y131" s="365">
        <v>276191583.18062496</v>
      </c>
      <c r="Z131" s="365">
        <v>275949553.66937459</v>
      </c>
      <c r="AA131" s="366">
        <f t="shared" si="15"/>
        <v>-242029.5112503767</v>
      </c>
      <c r="AB131" s="366">
        <f t="shared" si="16"/>
        <v>3802.5109890770846</v>
      </c>
      <c r="AC131" s="366">
        <f t="shared" si="17"/>
        <v>3799.1788097774402</v>
      </c>
      <c r="AD131" s="365">
        <f t="shared" si="18"/>
        <v>-3.3321792996443946</v>
      </c>
      <c r="AE131" s="367">
        <f t="shared" si="19"/>
        <v>-8.7631023531983398E-4</v>
      </c>
      <c r="AF131" s="324">
        <v>9</v>
      </c>
    </row>
    <row r="132" spans="1:32" ht="16.5">
      <c r="A132" s="351">
        <v>407</v>
      </c>
      <c r="B132" s="10" t="s">
        <v>311</v>
      </c>
      <c r="C132" s="365">
        <v>2580</v>
      </c>
      <c r="D132" s="365">
        <v>10336099.230000002</v>
      </c>
      <c r="E132" s="365">
        <v>10336099.23</v>
      </c>
      <c r="F132" s="366">
        <f t="shared" si="10"/>
        <v>0</v>
      </c>
      <c r="G132" s="365">
        <v>10645000</v>
      </c>
      <c r="H132" s="365">
        <v>10645000</v>
      </c>
      <c r="I132" s="366">
        <f t="shared" si="11"/>
        <v>0</v>
      </c>
      <c r="J132" s="365">
        <v>10490549.615000002</v>
      </c>
      <c r="K132" s="365">
        <v>10490549.615</v>
      </c>
      <c r="L132" s="366">
        <f t="shared" si="12"/>
        <v>0</v>
      </c>
      <c r="M132" s="365">
        <v>10715769.927557504</v>
      </c>
      <c r="N132" s="365">
        <v>10706533.201292312</v>
      </c>
      <c r="O132" s="366">
        <f t="shared" si="13"/>
        <v>-9236.7262651920319</v>
      </c>
      <c r="P132" s="365">
        <v>282183.06</v>
      </c>
      <c r="Q132" s="365">
        <v>282183.06</v>
      </c>
      <c r="R132" s="366">
        <f t="shared" si="14"/>
        <v>0</v>
      </c>
      <c r="S132" s="365">
        <v>318000</v>
      </c>
      <c r="T132" s="365">
        <v>318000</v>
      </c>
      <c r="U132" s="365">
        <v>300091.53000000003</v>
      </c>
      <c r="V132" s="365">
        <v>300091.53000000003</v>
      </c>
      <c r="W132" s="365">
        <v>309490.66278306523</v>
      </c>
      <c r="X132" s="365">
        <v>309066.74621532328</v>
      </c>
      <c r="Y132" s="365">
        <v>11025260.59034057</v>
      </c>
      <c r="Z132" s="365">
        <v>11015599.947507635</v>
      </c>
      <c r="AA132" s="366">
        <f t="shared" si="15"/>
        <v>-9660.6428329348564</v>
      </c>
      <c r="AB132" s="366">
        <f t="shared" si="16"/>
        <v>4273.3568179614613</v>
      </c>
      <c r="AC132" s="366">
        <f t="shared" si="17"/>
        <v>4269.6123827548972</v>
      </c>
      <c r="AD132" s="365">
        <f t="shared" si="18"/>
        <v>-3.7444352065640487</v>
      </c>
      <c r="AE132" s="367">
        <f t="shared" si="19"/>
        <v>-8.762280722325157E-4</v>
      </c>
      <c r="AF132" s="324">
        <v>1</v>
      </c>
    </row>
    <row r="133" spans="1:32" ht="16.5">
      <c r="A133" s="351">
        <v>408</v>
      </c>
      <c r="B133" s="10" t="s">
        <v>312</v>
      </c>
      <c r="C133" s="365">
        <v>14203</v>
      </c>
      <c r="D133" s="365">
        <v>48208620.929999985</v>
      </c>
      <c r="E133" s="365">
        <v>53196960.129999988</v>
      </c>
      <c r="F133" s="366">
        <f t="shared" si="10"/>
        <v>4988339.200000003</v>
      </c>
      <c r="G133" s="365">
        <v>54310000</v>
      </c>
      <c r="H133" s="365">
        <v>54310000</v>
      </c>
      <c r="I133" s="366">
        <f t="shared" si="11"/>
        <v>0</v>
      </c>
      <c r="J133" s="365">
        <v>51259310.464999989</v>
      </c>
      <c r="K133" s="365">
        <v>53753480.064999998</v>
      </c>
      <c r="L133" s="366">
        <f t="shared" si="12"/>
        <v>2494169.6000000089</v>
      </c>
      <c r="M133" s="365">
        <v>52359790.263303608</v>
      </c>
      <c r="N133" s="365">
        <v>54860177.981335133</v>
      </c>
      <c r="O133" s="366">
        <f t="shared" si="13"/>
        <v>2500387.7180315256</v>
      </c>
      <c r="P133" s="365">
        <v>1378582.6099999999</v>
      </c>
      <c r="Q133" s="365">
        <v>1378582.6099999999</v>
      </c>
      <c r="R133" s="366">
        <f t="shared" si="14"/>
        <v>0</v>
      </c>
      <c r="S133" s="365">
        <v>1426000</v>
      </c>
      <c r="T133" s="365">
        <v>1426000</v>
      </c>
      <c r="U133" s="365">
        <v>1402291.3049999999</v>
      </c>
      <c r="V133" s="365">
        <v>1402291.3049999999</v>
      </c>
      <c r="W133" s="365">
        <v>1446212.3119548871</v>
      </c>
      <c r="X133" s="365">
        <v>1444231.4012741025</v>
      </c>
      <c r="Y133" s="365">
        <v>53806002.575258493</v>
      </c>
      <c r="Z133" s="365">
        <v>56304409.382609233</v>
      </c>
      <c r="AA133" s="366">
        <f t="shared" si="15"/>
        <v>2498406.8073507398</v>
      </c>
      <c r="AB133" s="366">
        <f t="shared" si="16"/>
        <v>3788.3547542954652</v>
      </c>
      <c r="AC133" s="366">
        <f t="shared" si="17"/>
        <v>3964.2617322121546</v>
      </c>
      <c r="AD133" s="365">
        <f t="shared" si="18"/>
        <v>175.90697791668936</v>
      </c>
      <c r="AE133" s="367">
        <f t="shared" si="19"/>
        <v>4.6433607548827208E-2</v>
      </c>
      <c r="AF133" s="324">
        <v>14</v>
      </c>
    </row>
    <row r="134" spans="1:32" ht="16.5">
      <c r="A134" s="351">
        <v>410</v>
      </c>
      <c r="B134" s="10" t="s">
        <v>313</v>
      </c>
      <c r="C134" s="365">
        <v>18788</v>
      </c>
      <c r="D134" s="365">
        <v>63602871.340000004</v>
      </c>
      <c r="E134" s="365">
        <v>63602871.339999989</v>
      </c>
      <c r="F134" s="366">
        <f t="shared" si="10"/>
        <v>0</v>
      </c>
      <c r="G134" s="365">
        <v>63530000</v>
      </c>
      <c r="H134" s="365">
        <v>63530000</v>
      </c>
      <c r="I134" s="366">
        <f t="shared" si="11"/>
        <v>0</v>
      </c>
      <c r="J134" s="365">
        <v>63566435.670000002</v>
      </c>
      <c r="K134" s="365">
        <v>63566435.669999994</v>
      </c>
      <c r="L134" s="366">
        <f t="shared" si="12"/>
        <v>0</v>
      </c>
      <c r="M134" s="365">
        <v>64931135.617588378</v>
      </c>
      <c r="N134" s="365">
        <v>64875166.599044457</v>
      </c>
      <c r="O134" s="366">
        <f t="shared" si="13"/>
        <v>-55969.018543921411</v>
      </c>
      <c r="P134" s="365">
        <v>1799044.2399999998</v>
      </c>
      <c r="Q134" s="365">
        <v>1799044.2399999998</v>
      </c>
      <c r="R134" s="366">
        <f t="shared" si="14"/>
        <v>0</v>
      </c>
      <c r="S134" s="365">
        <v>1799000</v>
      </c>
      <c r="T134" s="365">
        <v>1799000</v>
      </c>
      <c r="U134" s="365">
        <v>1799022.1199999999</v>
      </c>
      <c r="V134" s="365">
        <v>1799022.1199999999</v>
      </c>
      <c r="W134" s="365">
        <v>1855369.0878252878</v>
      </c>
      <c r="X134" s="365">
        <v>1852827.7455807989</v>
      </c>
      <c r="Y134" s="365">
        <v>66786504.705413669</v>
      </c>
      <c r="Z134" s="365">
        <v>66727994.344625257</v>
      </c>
      <c r="AA134" s="366">
        <f t="shared" si="15"/>
        <v>-58510.360788412392</v>
      </c>
      <c r="AB134" s="366">
        <f t="shared" si="16"/>
        <v>3554.7426392066036</v>
      </c>
      <c r="AC134" s="366">
        <f t="shared" si="17"/>
        <v>3551.6283981597435</v>
      </c>
      <c r="AD134" s="365">
        <f t="shared" si="18"/>
        <v>-3.1142410468601156</v>
      </c>
      <c r="AE134" s="367">
        <f t="shared" si="19"/>
        <v>-8.7608059512156271E-4</v>
      </c>
      <c r="AF134" s="324">
        <v>13</v>
      </c>
    </row>
    <row r="135" spans="1:32" ht="16.5">
      <c r="A135" s="351">
        <v>416</v>
      </c>
      <c r="B135" s="10" t="s">
        <v>102</v>
      </c>
      <c r="C135" s="365">
        <v>2917</v>
      </c>
      <c r="D135" s="365">
        <v>10934508.879999997</v>
      </c>
      <c r="E135" s="365">
        <v>10934508.879999997</v>
      </c>
      <c r="F135" s="366">
        <f t="shared" si="10"/>
        <v>0</v>
      </c>
      <c r="G135" s="365">
        <v>11512000</v>
      </c>
      <c r="H135" s="365">
        <v>11512000</v>
      </c>
      <c r="I135" s="366">
        <f t="shared" si="11"/>
        <v>0</v>
      </c>
      <c r="J135" s="365">
        <v>11223254.439999998</v>
      </c>
      <c r="K135" s="365">
        <v>11223254.439999998</v>
      </c>
      <c r="L135" s="366">
        <f t="shared" si="12"/>
        <v>0</v>
      </c>
      <c r="M135" s="365">
        <v>11464205.101848537</v>
      </c>
      <c r="N135" s="365">
        <v>11454323.243140327</v>
      </c>
      <c r="O135" s="366">
        <f t="shared" si="13"/>
        <v>-9881.8587082102895</v>
      </c>
      <c r="P135" s="365">
        <v>320267.49</v>
      </c>
      <c r="Q135" s="365">
        <v>320267.49</v>
      </c>
      <c r="R135" s="366">
        <f t="shared" si="14"/>
        <v>0</v>
      </c>
      <c r="S135" s="365">
        <v>317000</v>
      </c>
      <c r="T135" s="365">
        <v>317000</v>
      </c>
      <c r="U135" s="365">
        <v>318633.745</v>
      </c>
      <c r="V135" s="365">
        <v>318633.745</v>
      </c>
      <c r="W135" s="365">
        <v>328613.63639653602</v>
      </c>
      <c r="X135" s="365">
        <v>328163.5266465302</v>
      </c>
      <c r="Y135" s="365">
        <v>11792818.738245074</v>
      </c>
      <c r="Z135" s="365">
        <v>11782486.769786857</v>
      </c>
      <c r="AA135" s="366">
        <f t="shared" si="15"/>
        <v>-10331.968458216637</v>
      </c>
      <c r="AB135" s="366">
        <f t="shared" si="16"/>
        <v>4042.7901056719484</v>
      </c>
      <c r="AC135" s="366">
        <f t="shared" si="17"/>
        <v>4039.24812128449</v>
      </c>
      <c r="AD135" s="365">
        <f t="shared" si="18"/>
        <v>-3.5419843874583421</v>
      </c>
      <c r="AE135" s="367">
        <f t="shared" si="19"/>
        <v>-8.7612374001039858E-4</v>
      </c>
      <c r="AF135" s="324">
        <v>9</v>
      </c>
    </row>
    <row r="136" spans="1:32" ht="16.5">
      <c r="A136" s="351">
        <v>418</v>
      </c>
      <c r="B136" s="10" t="s">
        <v>103</v>
      </c>
      <c r="C136" s="365">
        <v>24164</v>
      </c>
      <c r="D136" s="365">
        <v>68733657.350000009</v>
      </c>
      <c r="E136" s="365">
        <v>68733657.349999994</v>
      </c>
      <c r="F136" s="366">
        <f t="shared" si="10"/>
        <v>0</v>
      </c>
      <c r="G136" s="365">
        <v>67275000</v>
      </c>
      <c r="H136" s="365">
        <v>67275000</v>
      </c>
      <c r="I136" s="366">
        <f t="shared" si="11"/>
        <v>0</v>
      </c>
      <c r="J136" s="365">
        <v>68004328.675000012</v>
      </c>
      <c r="K136" s="365">
        <v>68004328.674999997</v>
      </c>
      <c r="L136" s="366">
        <f t="shared" si="12"/>
        <v>0</v>
      </c>
      <c r="M136" s="365">
        <v>69464305.198779762</v>
      </c>
      <c r="N136" s="365">
        <v>69404428.701182231</v>
      </c>
      <c r="O136" s="366">
        <f t="shared" si="13"/>
        <v>-59876.497597530484</v>
      </c>
      <c r="P136" s="365">
        <v>1941409</v>
      </c>
      <c r="Q136" s="365">
        <v>1941409</v>
      </c>
      <c r="R136" s="366">
        <f t="shared" si="14"/>
        <v>0</v>
      </c>
      <c r="S136" s="365">
        <v>1961000</v>
      </c>
      <c r="T136" s="365">
        <v>1961000</v>
      </c>
      <c r="U136" s="365">
        <v>1951204.5</v>
      </c>
      <c r="V136" s="365">
        <v>1951204.5</v>
      </c>
      <c r="W136" s="365">
        <v>2012317.9548929599</v>
      </c>
      <c r="X136" s="365">
        <v>2009561.6361304719</v>
      </c>
      <c r="Y136" s="365">
        <v>71476623.153672725</v>
      </c>
      <c r="Z136" s="365">
        <v>71413990.337312698</v>
      </c>
      <c r="AA136" s="366">
        <f t="shared" si="15"/>
        <v>-62632.816360026598</v>
      </c>
      <c r="AB136" s="366">
        <f t="shared" si="16"/>
        <v>2957.9797696437977</v>
      </c>
      <c r="AC136" s="366">
        <f t="shared" si="17"/>
        <v>2955.3877808853126</v>
      </c>
      <c r="AD136" s="365">
        <f t="shared" si="18"/>
        <v>-2.5919887584850585</v>
      </c>
      <c r="AE136" s="367">
        <f t="shared" si="19"/>
        <v>-8.7626994108792975E-4</v>
      </c>
      <c r="AF136" s="324">
        <v>6</v>
      </c>
    </row>
    <row r="137" spans="1:32" ht="16.5">
      <c r="A137" s="351">
        <v>420</v>
      </c>
      <c r="B137" s="10" t="s">
        <v>104</v>
      </c>
      <c r="C137" s="365">
        <v>9280</v>
      </c>
      <c r="D137" s="365">
        <v>41050243.210000001</v>
      </c>
      <c r="E137" s="365">
        <v>48541780.510000013</v>
      </c>
      <c r="F137" s="366">
        <f t="shared" si="10"/>
        <v>7491537.3000000119</v>
      </c>
      <c r="G137" s="365">
        <v>42026000</v>
      </c>
      <c r="H137" s="365">
        <v>42026000</v>
      </c>
      <c r="I137" s="366">
        <f t="shared" si="11"/>
        <v>0</v>
      </c>
      <c r="J137" s="365">
        <v>41538121.605000004</v>
      </c>
      <c r="K137" s="365">
        <v>45283890.25500001</v>
      </c>
      <c r="L137" s="366">
        <f t="shared" si="12"/>
        <v>3745768.650000006</v>
      </c>
      <c r="M137" s="365">
        <v>42429898.401665933</v>
      </c>
      <c r="N137" s="365">
        <v>46216212.905145757</v>
      </c>
      <c r="O137" s="366">
        <f t="shared" si="13"/>
        <v>3786314.5034798235</v>
      </c>
      <c r="P137" s="365">
        <v>594485.29999999993</v>
      </c>
      <c r="Q137" s="365">
        <v>596636.08000000007</v>
      </c>
      <c r="R137" s="366">
        <f t="shared" si="14"/>
        <v>2150.7800000001444</v>
      </c>
      <c r="S137" s="365">
        <v>705000</v>
      </c>
      <c r="T137" s="365">
        <v>705000</v>
      </c>
      <c r="U137" s="365">
        <v>649742.64999999991</v>
      </c>
      <c r="V137" s="365">
        <v>650818.04</v>
      </c>
      <c r="W137" s="365">
        <v>670093.16586484504</v>
      </c>
      <c r="X137" s="365">
        <v>670282.87669776648</v>
      </c>
      <c r="Y137" s="365">
        <v>43099991.567530781</v>
      </c>
      <c r="Z137" s="365">
        <v>46886495.781843521</v>
      </c>
      <c r="AA137" s="366">
        <f t="shared" si="15"/>
        <v>3786504.2143127397</v>
      </c>
      <c r="AB137" s="366">
        <f t="shared" si="16"/>
        <v>4644.395643052886</v>
      </c>
      <c r="AC137" s="366">
        <f t="shared" si="17"/>
        <v>5052.4241144227935</v>
      </c>
      <c r="AD137" s="365">
        <f t="shared" si="18"/>
        <v>408.02847136990749</v>
      </c>
      <c r="AE137" s="367">
        <f t="shared" si="19"/>
        <v>8.7853943274673177E-2</v>
      </c>
      <c r="AF137" s="324">
        <v>11</v>
      </c>
    </row>
    <row r="138" spans="1:32" ht="16.5">
      <c r="A138" s="351">
        <v>421</v>
      </c>
      <c r="B138" s="10" t="s">
        <v>105</v>
      </c>
      <c r="C138" s="365">
        <v>719</v>
      </c>
      <c r="D138" s="365">
        <v>3274471.3700000006</v>
      </c>
      <c r="E138" s="365">
        <v>3274471.3700000006</v>
      </c>
      <c r="F138" s="366">
        <f t="shared" ref="F138:F201" si="20">E138-D138</f>
        <v>0</v>
      </c>
      <c r="G138" s="365">
        <v>2905000</v>
      </c>
      <c r="H138" s="365">
        <v>2905000</v>
      </c>
      <c r="I138" s="366">
        <f t="shared" ref="I138:I201" si="21">H138-G138</f>
        <v>0</v>
      </c>
      <c r="J138" s="365">
        <v>3089735.6850000005</v>
      </c>
      <c r="K138" s="365">
        <v>3089735.6850000005</v>
      </c>
      <c r="L138" s="366">
        <f t="shared" ref="L138:L201" si="22">K138-J138</f>
        <v>0</v>
      </c>
      <c r="M138" s="365">
        <v>3156068.8383841449</v>
      </c>
      <c r="N138" s="365">
        <v>3153348.3858052506</v>
      </c>
      <c r="O138" s="366">
        <f t="shared" ref="O138:O201" si="23">N138-M138</f>
        <v>-2720.4525788943283</v>
      </c>
      <c r="P138" s="365">
        <v>159380.51</v>
      </c>
      <c r="Q138" s="365">
        <v>159380.51</v>
      </c>
      <c r="R138" s="366">
        <f t="shared" ref="R138:R201" si="24">Q138-P138</f>
        <v>0</v>
      </c>
      <c r="S138" s="365">
        <v>219000</v>
      </c>
      <c r="T138" s="365">
        <v>219000</v>
      </c>
      <c r="U138" s="365">
        <v>189190.255</v>
      </c>
      <c r="V138" s="365">
        <v>189190.255</v>
      </c>
      <c r="W138" s="365">
        <v>195115.86152413939</v>
      </c>
      <c r="X138" s="365">
        <v>194848.60678506084</v>
      </c>
      <c r="Y138" s="365">
        <v>3351184.6999082845</v>
      </c>
      <c r="Z138" s="365">
        <v>3348196.9925903114</v>
      </c>
      <c r="AA138" s="366">
        <f t="shared" ref="AA138:AA201" si="25">Z138-Y138</f>
        <v>-2987.7073179730214</v>
      </c>
      <c r="AB138" s="366">
        <f t="shared" ref="AB138:AB201" si="26">Y138/C138</f>
        <v>4660.896661903038</v>
      </c>
      <c r="AC138" s="366">
        <f t="shared" ref="AC138:AC201" si="27">Z138/C138</f>
        <v>4656.7412970658015</v>
      </c>
      <c r="AD138" s="365">
        <f t="shared" ref="AD138:AD201" si="28">AC138-AB138</f>
        <v>-4.1553648372364478</v>
      </c>
      <c r="AE138" s="367">
        <f t="shared" ref="AE138:AE201" si="29">AD138/AB138</f>
        <v>-8.9153764579277708E-4</v>
      </c>
      <c r="AF138" s="324">
        <v>16</v>
      </c>
    </row>
    <row r="139" spans="1:32" ht="16.5">
      <c r="A139" s="351">
        <v>422</v>
      </c>
      <c r="B139" s="10" t="s">
        <v>106</v>
      </c>
      <c r="C139" s="365">
        <v>10543</v>
      </c>
      <c r="D139" s="365">
        <v>52626929.759999998</v>
      </c>
      <c r="E139" s="365">
        <v>52626929.759999998</v>
      </c>
      <c r="F139" s="366">
        <f t="shared" si="20"/>
        <v>0</v>
      </c>
      <c r="G139" s="365">
        <v>52592000</v>
      </c>
      <c r="H139" s="365">
        <v>52592000</v>
      </c>
      <c r="I139" s="366">
        <f t="shared" si="21"/>
        <v>0</v>
      </c>
      <c r="J139" s="365">
        <v>52609464.879999995</v>
      </c>
      <c r="K139" s="365">
        <v>52609464.879999995</v>
      </c>
      <c r="L139" s="366">
        <f t="shared" si="22"/>
        <v>0</v>
      </c>
      <c r="M139" s="365">
        <v>53738930.976496458</v>
      </c>
      <c r="N139" s="365">
        <v>53692609.359051362</v>
      </c>
      <c r="O139" s="366">
        <f t="shared" si="23"/>
        <v>-46321.617445096374</v>
      </c>
      <c r="P139" s="365">
        <v>1081647.08</v>
      </c>
      <c r="Q139" s="365">
        <v>1081647.08</v>
      </c>
      <c r="R139" s="366">
        <f t="shared" si="24"/>
        <v>0</v>
      </c>
      <c r="S139" s="365">
        <v>1142000</v>
      </c>
      <c r="T139" s="365">
        <v>1142000</v>
      </c>
      <c r="U139" s="365">
        <v>1111823.54</v>
      </c>
      <c r="V139" s="365">
        <v>1111823.54</v>
      </c>
      <c r="W139" s="365">
        <v>1146646.8390241263</v>
      </c>
      <c r="X139" s="365">
        <v>1145076.2501474209</v>
      </c>
      <c r="Y139" s="365">
        <v>54885577.815520585</v>
      </c>
      <c r="Z139" s="365">
        <v>54837685.609198779</v>
      </c>
      <c r="AA139" s="366">
        <f t="shared" si="25"/>
        <v>-47892.206321805716</v>
      </c>
      <c r="AB139" s="366">
        <f t="shared" si="26"/>
        <v>5205.8785749331864</v>
      </c>
      <c r="AC139" s="366">
        <f t="shared" si="27"/>
        <v>5201.3360152896503</v>
      </c>
      <c r="AD139" s="365">
        <f t="shared" si="28"/>
        <v>-4.5425596435361513</v>
      </c>
      <c r="AE139" s="367">
        <f t="shared" si="29"/>
        <v>-8.7258271166926931E-4</v>
      </c>
      <c r="AF139" s="324">
        <v>12</v>
      </c>
    </row>
    <row r="140" spans="1:32" ht="16.5">
      <c r="A140" s="351">
        <v>423</v>
      </c>
      <c r="B140" s="10" t="s">
        <v>314</v>
      </c>
      <c r="C140" s="365">
        <v>20291</v>
      </c>
      <c r="D140" s="365">
        <v>54877659.219999999</v>
      </c>
      <c r="E140" s="365">
        <v>58039767.820000015</v>
      </c>
      <c r="F140" s="366">
        <f t="shared" si="20"/>
        <v>3162108.6000000164</v>
      </c>
      <c r="G140" s="365">
        <v>63150000</v>
      </c>
      <c r="H140" s="365">
        <v>63150000</v>
      </c>
      <c r="I140" s="366">
        <f t="shared" si="21"/>
        <v>0</v>
      </c>
      <c r="J140" s="365">
        <v>59013829.609999999</v>
      </c>
      <c r="K140" s="365">
        <v>60594883.910000011</v>
      </c>
      <c r="L140" s="366">
        <f t="shared" si="22"/>
        <v>1581054.3000000119</v>
      </c>
      <c r="M140" s="365">
        <v>60280790.221003167</v>
      </c>
      <c r="N140" s="365">
        <v>61842435.355649218</v>
      </c>
      <c r="O140" s="366">
        <f t="shared" si="23"/>
        <v>1561645.1346460506</v>
      </c>
      <c r="P140" s="365">
        <v>1499908.9700000002</v>
      </c>
      <c r="Q140" s="365">
        <v>1499908.97</v>
      </c>
      <c r="R140" s="366">
        <f t="shared" si="24"/>
        <v>0</v>
      </c>
      <c r="S140" s="365">
        <v>1528000</v>
      </c>
      <c r="T140" s="365">
        <v>1528000</v>
      </c>
      <c r="U140" s="365">
        <v>1513954.4850000001</v>
      </c>
      <c r="V140" s="365">
        <v>1513954.4849999999</v>
      </c>
      <c r="W140" s="365">
        <v>1561372.8817539241</v>
      </c>
      <c r="X140" s="365">
        <v>1559234.2329590085</v>
      </c>
      <c r="Y140" s="365">
        <v>61842163.102757089</v>
      </c>
      <c r="Z140" s="365">
        <v>63401669.588608228</v>
      </c>
      <c r="AA140" s="366">
        <f t="shared" si="25"/>
        <v>1559506.4858511388</v>
      </c>
      <c r="AB140" s="366">
        <f t="shared" si="26"/>
        <v>3047.7632005695673</v>
      </c>
      <c r="AC140" s="366">
        <f t="shared" si="27"/>
        <v>3124.6202547241746</v>
      </c>
      <c r="AD140" s="365">
        <f t="shared" si="28"/>
        <v>76.85705415460734</v>
      </c>
      <c r="AE140" s="367">
        <f t="shared" si="29"/>
        <v>2.5217528100688485E-2</v>
      </c>
      <c r="AF140" s="324">
        <v>2</v>
      </c>
    </row>
    <row r="141" spans="1:32" ht="16.5">
      <c r="A141" s="351">
        <v>425</v>
      </c>
      <c r="B141" s="10" t="s">
        <v>315</v>
      </c>
      <c r="C141" s="365">
        <v>10218</v>
      </c>
      <c r="D141" s="365">
        <v>27224070.440000005</v>
      </c>
      <c r="E141" s="365">
        <v>27224070.440000005</v>
      </c>
      <c r="F141" s="366">
        <f t="shared" si="20"/>
        <v>0</v>
      </c>
      <c r="G141" s="365">
        <v>29619000</v>
      </c>
      <c r="H141" s="365">
        <v>29619000</v>
      </c>
      <c r="I141" s="366">
        <f t="shared" si="21"/>
        <v>0</v>
      </c>
      <c r="J141" s="365">
        <v>28421535.220000003</v>
      </c>
      <c r="K141" s="365">
        <v>28421535.220000003</v>
      </c>
      <c r="L141" s="366">
        <f t="shared" si="22"/>
        <v>0</v>
      </c>
      <c r="M141" s="365">
        <v>29031713.64539535</v>
      </c>
      <c r="N141" s="365">
        <v>29006689.032720309</v>
      </c>
      <c r="O141" s="366">
        <f t="shared" si="23"/>
        <v>-25024.61267504096</v>
      </c>
      <c r="P141" s="365">
        <v>772566.7</v>
      </c>
      <c r="Q141" s="365">
        <v>772566.7</v>
      </c>
      <c r="R141" s="366">
        <f t="shared" si="24"/>
        <v>0</v>
      </c>
      <c r="S141" s="365">
        <v>721000</v>
      </c>
      <c r="T141" s="365">
        <v>721000</v>
      </c>
      <c r="U141" s="365">
        <v>746783.35</v>
      </c>
      <c r="V141" s="365">
        <v>746783.35</v>
      </c>
      <c r="W141" s="365">
        <v>770173.26662587817</v>
      </c>
      <c r="X141" s="365">
        <v>769118.34236800647</v>
      </c>
      <c r="Y141" s="365">
        <v>29801886.912021227</v>
      </c>
      <c r="Z141" s="365">
        <v>29775807.375088315</v>
      </c>
      <c r="AA141" s="366">
        <f t="shared" si="25"/>
        <v>-26079.536932911724</v>
      </c>
      <c r="AB141" s="366">
        <f t="shared" si="26"/>
        <v>2916.6066658858122</v>
      </c>
      <c r="AC141" s="366">
        <f t="shared" si="27"/>
        <v>2914.0543526216788</v>
      </c>
      <c r="AD141" s="365">
        <f t="shared" si="28"/>
        <v>-2.5523132641333177</v>
      </c>
      <c r="AE141" s="367">
        <f t="shared" si="29"/>
        <v>-8.750968356434673E-4</v>
      </c>
      <c r="AF141" s="324">
        <v>17</v>
      </c>
    </row>
    <row r="142" spans="1:32" ht="16.5">
      <c r="A142" s="351">
        <v>426</v>
      </c>
      <c r="B142" s="10" t="s">
        <v>316</v>
      </c>
      <c r="C142" s="365">
        <v>11979</v>
      </c>
      <c r="D142" s="365">
        <v>42935200.019999996</v>
      </c>
      <c r="E142" s="365">
        <v>42935200.019999996</v>
      </c>
      <c r="F142" s="366">
        <f t="shared" si="20"/>
        <v>0</v>
      </c>
      <c r="G142" s="365">
        <v>43455000</v>
      </c>
      <c r="H142" s="365">
        <v>43455000</v>
      </c>
      <c r="I142" s="366">
        <f t="shared" si="21"/>
        <v>0</v>
      </c>
      <c r="J142" s="365">
        <v>43195100.009999998</v>
      </c>
      <c r="K142" s="365">
        <v>43195100.009999998</v>
      </c>
      <c r="L142" s="366">
        <f t="shared" si="22"/>
        <v>0</v>
      </c>
      <c r="M142" s="365">
        <v>44122450.271162152</v>
      </c>
      <c r="N142" s="365">
        <v>44084417.820105486</v>
      </c>
      <c r="O142" s="366">
        <f t="shared" si="23"/>
        <v>-38032.451056666672</v>
      </c>
      <c r="P142" s="365">
        <v>1030425.2</v>
      </c>
      <c r="Q142" s="365">
        <v>1030425.2</v>
      </c>
      <c r="R142" s="366">
        <f t="shared" si="24"/>
        <v>0</v>
      </c>
      <c r="S142" s="365">
        <v>1130000</v>
      </c>
      <c r="T142" s="365">
        <v>1130000</v>
      </c>
      <c r="U142" s="365">
        <v>1080212.6000000001</v>
      </c>
      <c r="V142" s="365">
        <v>1080212.6000000001</v>
      </c>
      <c r="W142" s="365">
        <v>1114045.8163568233</v>
      </c>
      <c r="X142" s="365">
        <v>1112519.8818600262</v>
      </c>
      <c r="Y142" s="365">
        <v>45236496.087518975</v>
      </c>
      <c r="Z142" s="365">
        <v>45196937.701965511</v>
      </c>
      <c r="AA142" s="366">
        <f t="shared" si="25"/>
        <v>-39558.385553464293</v>
      </c>
      <c r="AB142" s="366">
        <f t="shared" si="26"/>
        <v>3776.3165612754801</v>
      </c>
      <c r="AC142" s="366">
        <f t="shared" si="27"/>
        <v>3773.0142501014702</v>
      </c>
      <c r="AD142" s="365">
        <f t="shared" si="28"/>
        <v>-3.3023111740099012</v>
      </c>
      <c r="AE142" s="367">
        <f t="shared" si="29"/>
        <v>-8.7447943529779721E-4</v>
      </c>
      <c r="AF142" s="324">
        <v>12</v>
      </c>
    </row>
    <row r="143" spans="1:32" ht="16.5">
      <c r="A143" s="351">
        <v>430</v>
      </c>
      <c r="B143" s="10" t="s">
        <v>107</v>
      </c>
      <c r="C143" s="365">
        <v>15628</v>
      </c>
      <c r="D143" s="365">
        <v>65635287.29999999</v>
      </c>
      <c r="E143" s="365">
        <v>65635287.299999997</v>
      </c>
      <c r="F143" s="366">
        <f t="shared" si="20"/>
        <v>0</v>
      </c>
      <c r="G143" s="365">
        <v>70260000</v>
      </c>
      <c r="H143" s="365">
        <v>70260000</v>
      </c>
      <c r="I143" s="366">
        <f t="shared" si="21"/>
        <v>0</v>
      </c>
      <c r="J143" s="365">
        <v>67947643.649999991</v>
      </c>
      <c r="K143" s="365">
        <v>67947643.650000006</v>
      </c>
      <c r="L143" s="366">
        <f t="shared" si="22"/>
        <v>0</v>
      </c>
      <c r="M143" s="365">
        <v>69406403.209986955</v>
      </c>
      <c r="N143" s="365">
        <v>69346576.622458845</v>
      </c>
      <c r="O143" s="366">
        <f t="shared" si="23"/>
        <v>-59826.58752810955</v>
      </c>
      <c r="P143" s="365">
        <v>1200326.47</v>
      </c>
      <c r="Q143" s="365">
        <v>1200326.47</v>
      </c>
      <c r="R143" s="366">
        <f t="shared" si="24"/>
        <v>0</v>
      </c>
      <c r="S143" s="365">
        <v>1222000</v>
      </c>
      <c r="T143" s="365">
        <v>1222000</v>
      </c>
      <c r="U143" s="365">
        <v>1211163.2349999999</v>
      </c>
      <c r="V143" s="365">
        <v>1211163.2349999999</v>
      </c>
      <c r="W143" s="365">
        <v>1249097.9413468661</v>
      </c>
      <c r="X143" s="365">
        <v>1247387.0228095902</v>
      </c>
      <c r="Y143" s="365">
        <v>70655501.151333824</v>
      </c>
      <c r="Z143" s="365">
        <v>70593963.64526844</v>
      </c>
      <c r="AA143" s="366">
        <f t="shared" si="25"/>
        <v>-61537.506065383554</v>
      </c>
      <c r="AB143" s="366">
        <f t="shared" si="26"/>
        <v>4521.084025552459</v>
      </c>
      <c r="AC143" s="366">
        <f t="shared" si="27"/>
        <v>4517.1463811919912</v>
      </c>
      <c r="AD143" s="365">
        <f t="shared" si="28"/>
        <v>-3.937644360467857</v>
      </c>
      <c r="AE143" s="367">
        <f t="shared" si="29"/>
        <v>-8.7095137763706833E-4</v>
      </c>
      <c r="AF143" s="324">
        <v>2</v>
      </c>
    </row>
    <row r="144" spans="1:32" ht="16.5">
      <c r="A144" s="351">
        <v>433</v>
      </c>
      <c r="B144" s="10" t="s">
        <v>108</v>
      </c>
      <c r="C144" s="365">
        <v>7799</v>
      </c>
      <c r="D144" s="365">
        <v>26352788.93</v>
      </c>
      <c r="E144" s="365">
        <v>27268583.149999999</v>
      </c>
      <c r="F144" s="366">
        <f t="shared" si="20"/>
        <v>915794.21999999881</v>
      </c>
      <c r="G144" s="365">
        <v>27943000</v>
      </c>
      <c r="H144" s="365">
        <v>27943000</v>
      </c>
      <c r="I144" s="366">
        <f t="shared" si="21"/>
        <v>0</v>
      </c>
      <c r="J144" s="365">
        <v>27147894.465</v>
      </c>
      <c r="K144" s="365">
        <v>27605791.574999999</v>
      </c>
      <c r="L144" s="366">
        <f t="shared" si="22"/>
        <v>457897.1099999994</v>
      </c>
      <c r="M144" s="365">
        <v>27730729.254508346</v>
      </c>
      <c r="N144" s="365">
        <v>28174150.534789976</v>
      </c>
      <c r="O144" s="366">
        <f t="shared" si="23"/>
        <v>443421.28028162941</v>
      </c>
      <c r="P144" s="365">
        <v>470812.62</v>
      </c>
      <c r="Q144" s="365">
        <v>472769.06</v>
      </c>
      <c r="R144" s="366">
        <f t="shared" si="24"/>
        <v>1956.4400000000023</v>
      </c>
      <c r="S144" s="365">
        <v>516000</v>
      </c>
      <c r="T144" s="365">
        <v>516000</v>
      </c>
      <c r="U144" s="365">
        <v>493406.31</v>
      </c>
      <c r="V144" s="365">
        <v>494384.53</v>
      </c>
      <c r="W144" s="365">
        <v>508860.23308704025</v>
      </c>
      <c r="X144" s="365">
        <v>509170.71223666944</v>
      </c>
      <c r="Y144" s="365">
        <v>28239589.487595387</v>
      </c>
      <c r="Z144" s="365">
        <v>28683321.247026645</v>
      </c>
      <c r="AA144" s="366">
        <f t="shared" si="25"/>
        <v>443731.75943125784</v>
      </c>
      <c r="AB144" s="366">
        <f t="shared" si="26"/>
        <v>3620.9244117957928</v>
      </c>
      <c r="AC144" s="366">
        <f t="shared" si="27"/>
        <v>3677.8203932589622</v>
      </c>
      <c r="AD144" s="365">
        <f t="shared" si="28"/>
        <v>56.895981463169392</v>
      </c>
      <c r="AE144" s="367">
        <f t="shared" si="29"/>
        <v>1.5713109414220525E-2</v>
      </c>
      <c r="AF144" s="324">
        <v>5</v>
      </c>
    </row>
    <row r="145" spans="1:32" ht="16.5">
      <c r="A145" s="351">
        <v>434</v>
      </c>
      <c r="B145" s="10" t="s">
        <v>317</v>
      </c>
      <c r="C145" s="365">
        <v>14643</v>
      </c>
      <c r="D145" s="365">
        <v>53249940.019999996</v>
      </c>
      <c r="E145" s="365">
        <v>53249940.019999996</v>
      </c>
      <c r="F145" s="366">
        <f t="shared" si="20"/>
        <v>0</v>
      </c>
      <c r="G145" s="365">
        <v>56041000</v>
      </c>
      <c r="H145" s="365">
        <v>56041000</v>
      </c>
      <c r="I145" s="366">
        <f t="shared" si="21"/>
        <v>0</v>
      </c>
      <c r="J145" s="365">
        <v>54645470.009999998</v>
      </c>
      <c r="K145" s="365">
        <v>54645470.009999998</v>
      </c>
      <c r="L145" s="366">
        <f t="shared" si="22"/>
        <v>0</v>
      </c>
      <c r="M145" s="365">
        <v>55818646.848886125</v>
      </c>
      <c r="N145" s="365">
        <v>55770532.568258412</v>
      </c>
      <c r="O145" s="366">
        <f t="shared" si="23"/>
        <v>-48114.280627712607</v>
      </c>
      <c r="P145" s="365">
        <v>2279000</v>
      </c>
      <c r="Q145" s="365">
        <v>1994615.73</v>
      </c>
      <c r="R145" s="366">
        <f t="shared" si="24"/>
        <v>-284384.27</v>
      </c>
      <c r="S145" s="365">
        <v>2425000</v>
      </c>
      <c r="T145" s="365">
        <v>2425000</v>
      </c>
      <c r="U145" s="365">
        <v>2352000</v>
      </c>
      <c r="V145" s="365">
        <v>2209807.8650000002</v>
      </c>
      <c r="W145" s="365">
        <v>2425666.7253013416</v>
      </c>
      <c r="X145" s="365">
        <v>2275899.3784215781</v>
      </c>
      <c r="Y145" s="365">
        <v>58244313.574187465</v>
      </c>
      <c r="Z145" s="365">
        <v>58046431.946679987</v>
      </c>
      <c r="AA145" s="366">
        <f t="shared" si="25"/>
        <v>-197881.627507478</v>
      </c>
      <c r="AB145" s="366">
        <f t="shared" si="26"/>
        <v>3977.6216331480887</v>
      </c>
      <c r="AC145" s="366">
        <f t="shared" si="27"/>
        <v>3964.1078977449965</v>
      </c>
      <c r="AD145" s="365">
        <f t="shared" si="28"/>
        <v>-13.513735403092141</v>
      </c>
      <c r="AE145" s="367">
        <f t="shared" si="29"/>
        <v>-3.3974411468585802E-3</v>
      </c>
      <c r="AF145" s="324">
        <v>1</v>
      </c>
    </row>
    <row r="146" spans="1:32" ht="16.5">
      <c r="A146" s="351">
        <v>435</v>
      </c>
      <c r="B146" s="10" t="s">
        <v>109</v>
      </c>
      <c r="C146" s="365">
        <v>703</v>
      </c>
      <c r="D146" s="365">
        <v>2973703.69</v>
      </c>
      <c r="E146" s="365">
        <v>2929825.7</v>
      </c>
      <c r="F146" s="366">
        <f t="shared" si="20"/>
        <v>-43877.989999999758</v>
      </c>
      <c r="G146" s="365">
        <v>3187000</v>
      </c>
      <c r="H146" s="365">
        <v>3187000</v>
      </c>
      <c r="I146" s="366">
        <f t="shared" si="21"/>
        <v>0</v>
      </c>
      <c r="J146" s="365">
        <v>3080351.8449999997</v>
      </c>
      <c r="K146" s="365">
        <v>3058412.85</v>
      </c>
      <c r="L146" s="366">
        <f t="shared" si="22"/>
        <v>-21938.994999999646</v>
      </c>
      <c r="M146" s="365">
        <v>3146483.5378834694</v>
      </c>
      <c r="N146" s="365">
        <v>3121380.6638846952</v>
      </c>
      <c r="O146" s="366">
        <f t="shared" si="23"/>
        <v>-25102.873998774216</v>
      </c>
      <c r="P146" s="365">
        <v>63004.38</v>
      </c>
      <c r="Q146" s="365">
        <v>63004.38</v>
      </c>
      <c r="R146" s="366">
        <f t="shared" si="24"/>
        <v>0</v>
      </c>
      <c r="S146" s="365">
        <v>67000</v>
      </c>
      <c r="T146" s="365">
        <v>67000</v>
      </c>
      <c r="U146" s="365">
        <v>65002.19</v>
      </c>
      <c r="V146" s="365">
        <v>65002.19</v>
      </c>
      <c r="W146" s="365">
        <v>67038.116222243043</v>
      </c>
      <c r="X146" s="365">
        <v>66946.292553376028</v>
      </c>
      <c r="Y146" s="365">
        <v>3213521.6541057122</v>
      </c>
      <c r="Z146" s="365">
        <v>3188326.9564380711</v>
      </c>
      <c r="AA146" s="366">
        <f t="shared" si="25"/>
        <v>-25194.6976676411</v>
      </c>
      <c r="AB146" s="366">
        <f t="shared" si="26"/>
        <v>4571.1545577606148</v>
      </c>
      <c r="AC146" s="366">
        <f t="shared" si="27"/>
        <v>4535.3157275079247</v>
      </c>
      <c r="AD146" s="365">
        <f t="shared" si="28"/>
        <v>-35.838830252690059</v>
      </c>
      <c r="AE146" s="367">
        <f t="shared" si="29"/>
        <v>-7.8402140640476004E-3</v>
      </c>
      <c r="AF146" s="324">
        <v>13</v>
      </c>
    </row>
    <row r="147" spans="1:32" ht="16.5">
      <c r="A147" s="351">
        <v>436</v>
      </c>
      <c r="B147" s="10" t="s">
        <v>110</v>
      </c>
      <c r="C147" s="365">
        <v>2018</v>
      </c>
      <c r="D147" s="365">
        <v>5526733.950000002</v>
      </c>
      <c r="E147" s="365">
        <v>5886749.2199999988</v>
      </c>
      <c r="F147" s="366">
        <f t="shared" si="20"/>
        <v>360015.26999999676</v>
      </c>
      <c r="G147" s="365">
        <v>6090000</v>
      </c>
      <c r="H147" s="365">
        <v>6090000</v>
      </c>
      <c r="I147" s="366">
        <f t="shared" si="21"/>
        <v>0</v>
      </c>
      <c r="J147" s="365">
        <v>5808366.9750000015</v>
      </c>
      <c r="K147" s="365">
        <v>5988374.6099999994</v>
      </c>
      <c r="L147" s="366">
        <f t="shared" si="22"/>
        <v>180007.63499999791</v>
      </c>
      <c r="M147" s="365">
        <v>5933066.0873980476</v>
      </c>
      <c r="N147" s="365">
        <v>6111665.6359039471</v>
      </c>
      <c r="O147" s="366">
        <f t="shared" si="23"/>
        <v>178599.5485058995</v>
      </c>
      <c r="P147" s="365">
        <v>140577.12</v>
      </c>
      <c r="Q147" s="365">
        <v>140577.12</v>
      </c>
      <c r="R147" s="366">
        <f t="shared" si="24"/>
        <v>0</v>
      </c>
      <c r="S147" s="365">
        <v>141000</v>
      </c>
      <c r="T147" s="365">
        <v>141000</v>
      </c>
      <c r="U147" s="365">
        <v>140788.56</v>
      </c>
      <c r="V147" s="365">
        <v>140788.56</v>
      </c>
      <c r="W147" s="365">
        <v>145198.18252342325</v>
      </c>
      <c r="X147" s="365">
        <v>144999.30119167577</v>
      </c>
      <c r="Y147" s="365">
        <v>6078264.2699214704</v>
      </c>
      <c r="Z147" s="365">
        <v>6256664.9370956225</v>
      </c>
      <c r="AA147" s="366">
        <f t="shared" si="25"/>
        <v>178400.6671741521</v>
      </c>
      <c r="AB147" s="366">
        <f t="shared" si="26"/>
        <v>3012.0239196835828</v>
      </c>
      <c r="AC147" s="366">
        <f t="shared" si="27"/>
        <v>3100.4286110483758</v>
      </c>
      <c r="AD147" s="365">
        <f t="shared" si="28"/>
        <v>88.404691364793052</v>
      </c>
      <c r="AE147" s="367">
        <f t="shared" si="29"/>
        <v>2.9350594059717853E-2</v>
      </c>
      <c r="AF147" s="324">
        <v>17</v>
      </c>
    </row>
    <row r="148" spans="1:32" ht="16.5">
      <c r="A148" s="351">
        <v>440</v>
      </c>
      <c r="B148" s="10" t="s">
        <v>318</v>
      </c>
      <c r="C148" s="365">
        <v>5622</v>
      </c>
      <c r="D148" s="365">
        <v>17583627.780000001</v>
      </c>
      <c r="E148" s="365">
        <v>16950266.989999998</v>
      </c>
      <c r="F148" s="366">
        <f t="shared" si="20"/>
        <v>-633360.79000000283</v>
      </c>
      <c r="G148" s="365">
        <v>17738000</v>
      </c>
      <c r="H148" s="365">
        <v>17738000</v>
      </c>
      <c r="I148" s="366">
        <f t="shared" si="21"/>
        <v>0</v>
      </c>
      <c r="J148" s="365">
        <v>17660813.890000001</v>
      </c>
      <c r="K148" s="365">
        <v>17344133.494999997</v>
      </c>
      <c r="L148" s="366">
        <f t="shared" si="22"/>
        <v>-316680.39500000328</v>
      </c>
      <c r="M148" s="365">
        <v>18039971.71969448</v>
      </c>
      <c r="N148" s="365">
        <v>17701221.37798626</v>
      </c>
      <c r="O148" s="366">
        <f t="shared" si="23"/>
        <v>-338750.34170822054</v>
      </c>
      <c r="P148" s="365">
        <v>368495.46</v>
      </c>
      <c r="Q148" s="365">
        <v>368495.46</v>
      </c>
      <c r="R148" s="366">
        <f t="shared" si="24"/>
        <v>0</v>
      </c>
      <c r="S148" s="365">
        <v>405000</v>
      </c>
      <c r="T148" s="365">
        <v>405000</v>
      </c>
      <c r="U148" s="365">
        <v>386747.73</v>
      </c>
      <c r="V148" s="365">
        <v>386747.73</v>
      </c>
      <c r="W148" s="365">
        <v>398861.0117971205</v>
      </c>
      <c r="X148" s="365">
        <v>398314.68258121895</v>
      </c>
      <c r="Y148" s="365">
        <v>18438832.731491599</v>
      </c>
      <c r="Z148" s="365">
        <v>18099536.06056748</v>
      </c>
      <c r="AA148" s="366">
        <f t="shared" si="25"/>
        <v>-339296.67092411965</v>
      </c>
      <c r="AB148" s="366">
        <f t="shared" si="26"/>
        <v>3279.7639152421912</v>
      </c>
      <c r="AC148" s="366">
        <f t="shared" si="27"/>
        <v>3219.4123195602065</v>
      </c>
      <c r="AD148" s="365">
        <f t="shared" si="28"/>
        <v>-60.351595681984691</v>
      </c>
      <c r="AE148" s="367">
        <f t="shared" si="29"/>
        <v>-1.8401201196680671E-2</v>
      </c>
      <c r="AF148" s="324">
        <v>15</v>
      </c>
    </row>
    <row r="149" spans="1:32" ht="16.5">
      <c r="A149" s="351">
        <v>441</v>
      </c>
      <c r="B149" s="10" t="s">
        <v>111</v>
      </c>
      <c r="C149" s="365">
        <v>4473</v>
      </c>
      <c r="D149" s="365">
        <v>20720122.270000003</v>
      </c>
      <c r="E149" s="365">
        <v>20720122.270000003</v>
      </c>
      <c r="F149" s="366">
        <f t="shared" si="20"/>
        <v>0</v>
      </c>
      <c r="G149" s="365">
        <v>22468000</v>
      </c>
      <c r="H149" s="365">
        <v>22468000</v>
      </c>
      <c r="I149" s="366">
        <f t="shared" si="21"/>
        <v>0</v>
      </c>
      <c r="J149" s="365">
        <v>21594061.135000002</v>
      </c>
      <c r="K149" s="365">
        <v>21594061.135000002</v>
      </c>
      <c r="L149" s="366">
        <f t="shared" si="22"/>
        <v>0</v>
      </c>
      <c r="M149" s="365">
        <v>22057661.363462437</v>
      </c>
      <c r="N149" s="365">
        <v>22038648.209816735</v>
      </c>
      <c r="O149" s="366">
        <f t="shared" si="23"/>
        <v>-19013.153645701706</v>
      </c>
      <c r="P149" s="365">
        <v>524495.97</v>
      </c>
      <c r="Q149" s="365">
        <v>524495.97</v>
      </c>
      <c r="R149" s="366">
        <f t="shared" si="24"/>
        <v>0</v>
      </c>
      <c r="S149" s="365">
        <v>549000</v>
      </c>
      <c r="T149" s="365">
        <v>549000</v>
      </c>
      <c r="U149" s="365">
        <v>536747.98499999999</v>
      </c>
      <c r="V149" s="365">
        <v>536747.98499999999</v>
      </c>
      <c r="W149" s="365">
        <v>553559.40777510358</v>
      </c>
      <c r="X149" s="365">
        <v>552801.18456385995</v>
      </c>
      <c r="Y149" s="365">
        <v>22611220.771237541</v>
      </c>
      <c r="Z149" s="365">
        <v>22591449.394380596</v>
      </c>
      <c r="AA149" s="366">
        <f t="shared" si="25"/>
        <v>-19771.376856945455</v>
      </c>
      <c r="AB149" s="366">
        <f t="shared" si="26"/>
        <v>5055.0460029594324</v>
      </c>
      <c r="AC149" s="366">
        <f t="shared" si="27"/>
        <v>5050.6258426963104</v>
      </c>
      <c r="AD149" s="365">
        <f t="shared" si="28"/>
        <v>-4.420160263121943</v>
      </c>
      <c r="AE149" s="367">
        <f t="shared" si="29"/>
        <v>-8.7440554656361162E-4</v>
      </c>
      <c r="AF149" s="324">
        <v>9</v>
      </c>
    </row>
    <row r="150" spans="1:32" ht="16.5">
      <c r="A150" s="351">
        <v>444</v>
      </c>
      <c r="B150" s="10" t="s">
        <v>319</v>
      </c>
      <c r="C150" s="365">
        <v>45988</v>
      </c>
      <c r="D150" s="365">
        <v>161120640.93999997</v>
      </c>
      <c r="E150" s="365">
        <v>161120640.93999997</v>
      </c>
      <c r="F150" s="366">
        <f t="shared" si="20"/>
        <v>0</v>
      </c>
      <c r="G150" s="365">
        <v>172322000</v>
      </c>
      <c r="H150" s="365">
        <v>172322000</v>
      </c>
      <c r="I150" s="366">
        <f t="shared" si="21"/>
        <v>0</v>
      </c>
      <c r="J150" s="365">
        <v>166721320.46999997</v>
      </c>
      <c r="K150" s="365">
        <v>166721320.46999997</v>
      </c>
      <c r="L150" s="366">
        <f t="shared" si="22"/>
        <v>0</v>
      </c>
      <c r="M150" s="365">
        <v>170300639.88454837</v>
      </c>
      <c r="N150" s="365">
        <v>170153844.98282549</v>
      </c>
      <c r="O150" s="366">
        <f t="shared" si="23"/>
        <v>-146794.90172287822</v>
      </c>
      <c r="P150" s="365">
        <v>3059303.92</v>
      </c>
      <c r="Q150" s="365">
        <v>3059303.92</v>
      </c>
      <c r="R150" s="366">
        <f t="shared" si="24"/>
        <v>0</v>
      </c>
      <c r="S150" s="365">
        <v>3213000</v>
      </c>
      <c r="T150" s="365">
        <v>3213000</v>
      </c>
      <c r="U150" s="365">
        <v>3136151.96</v>
      </c>
      <c r="V150" s="365">
        <v>3136151.96</v>
      </c>
      <c r="W150" s="365">
        <v>3234379.0199237177</v>
      </c>
      <c r="X150" s="365">
        <v>3229948.8156630364</v>
      </c>
      <c r="Y150" s="365">
        <v>173535018.90447208</v>
      </c>
      <c r="Z150" s="365">
        <v>173383793.79848853</v>
      </c>
      <c r="AA150" s="366">
        <f t="shared" si="25"/>
        <v>-151225.10598355532</v>
      </c>
      <c r="AB150" s="366">
        <f t="shared" si="26"/>
        <v>3773.4847983054729</v>
      </c>
      <c r="AC150" s="366">
        <f t="shared" si="27"/>
        <v>3770.1964381684033</v>
      </c>
      <c r="AD150" s="365">
        <f t="shared" si="28"/>
        <v>-3.2883601370695033</v>
      </c>
      <c r="AE150" s="367">
        <f t="shared" si="29"/>
        <v>-8.7143855423670437E-4</v>
      </c>
      <c r="AF150" s="324">
        <v>1</v>
      </c>
    </row>
    <row r="151" spans="1:32" ht="16.5">
      <c r="A151" s="351">
        <v>445</v>
      </c>
      <c r="B151" s="10" t="s">
        <v>320</v>
      </c>
      <c r="C151" s="365">
        <v>15086</v>
      </c>
      <c r="D151" s="365">
        <v>59738078.740000002</v>
      </c>
      <c r="E151" s="365">
        <v>59738078.740000002</v>
      </c>
      <c r="F151" s="366">
        <f t="shared" si="20"/>
        <v>0</v>
      </c>
      <c r="G151" s="365">
        <v>62959000</v>
      </c>
      <c r="H151" s="365">
        <v>62959000</v>
      </c>
      <c r="I151" s="366">
        <f t="shared" si="21"/>
        <v>0</v>
      </c>
      <c r="J151" s="365">
        <v>61348539.370000005</v>
      </c>
      <c r="K151" s="365">
        <v>61348539.370000005</v>
      </c>
      <c r="L151" s="366">
        <f t="shared" si="22"/>
        <v>0</v>
      </c>
      <c r="M151" s="365">
        <v>62665623.576160312</v>
      </c>
      <c r="N151" s="365">
        <v>62611607.372460194</v>
      </c>
      <c r="O151" s="366">
        <f t="shared" si="23"/>
        <v>-54016.203700117767</v>
      </c>
      <c r="P151" s="365">
        <v>1350056.4100000001</v>
      </c>
      <c r="Q151" s="365">
        <v>1350056.4100000001</v>
      </c>
      <c r="R151" s="366">
        <f t="shared" si="24"/>
        <v>0</v>
      </c>
      <c r="S151" s="365">
        <v>1391000</v>
      </c>
      <c r="T151" s="365">
        <v>1391000</v>
      </c>
      <c r="U151" s="365">
        <v>1370528.2050000001</v>
      </c>
      <c r="V151" s="365">
        <v>1370528.2050000001</v>
      </c>
      <c r="W151" s="365">
        <v>1413454.363501478</v>
      </c>
      <c r="X151" s="365">
        <v>1411518.3221455051</v>
      </c>
      <c r="Y151" s="365">
        <v>64079077.939661786</v>
      </c>
      <c r="Z151" s="365">
        <v>64023125.694605701</v>
      </c>
      <c r="AA151" s="366">
        <f t="shared" si="25"/>
        <v>-55952.245056085289</v>
      </c>
      <c r="AB151" s="366">
        <f t="shared" si="26"/>
        <v>4247.5857046043875</v>
      </c>
      <c r="AC151" s="366">
        <f t="shared" si="27"/>
        <v>4243.8768192102416</v>
      </c>
      <c r="AD151" s="365">
        <f t="shared" si="28"/>
        <v>-3.7088853941459092</v>
      </c>
      <c r="AE151" s="367">
        <f t="shared" si="29"/>
        <v>-8.731749403256239E-4</v>
      </c>
      <c r="AF151" s="324">
        <v>2</v>
      </c>
    </row>
    <row r="152" spans="1:32" ht="16.5">
      <c r="A152" s="351">
        <v>475</v>
      </c>
      <c r="B152" s="10" t="s">
        <v>321</v>
      </c>
      <c r="C152" s="365">
        <v>5487</v>
      </c>
      <c r="D152" s="365">
        <v>24089508.52</v>
      </c>
      <c r="E152" s="365">
        <v>23697425.999999996</v>
      </c>
      <c r="F152" s="366">
        <f t="shared" si="20"/>
        <v>-392082.52000000328</v>
      </c>
      <c r="G152" s="365">
        <v>24698000</v>
      </c>
      <c r="H152" s="365">
        <v>24698000</v>
      </c>
      <c r="I152" s="366">
        <f t="shared" si="21"/>
        <v>0</v>
      </c>
      <c r="J152" s="365">
        <v>24393754.259999998</v>
      </c>
      <c r="K152" s="365">
        <v>24197713</v>
      </c>
      <c r="L152" s="366">
        <f t="shared" si="22"/>
        <v>-196041.25999999791</v>
      </c>
      <c r="M152" s="365">
        <v>24917460.753988884</v>
      </c>
      <c r="N152" s="365">
        <v>24695905.08960598</v>
      </c>
      <c r="O152" s="366">
        <f t="shared" si="23"/>
        <v>-221555.66438290477</v>
      </c>
      <c r="P152" s="365">
        <v>446053.97</v>
      </c>
      <c r="Q152" s="365">
        <v>446053.97</v>
      </c>
      <c r="R152" s="366">
        <f t="shared" si="24"/>
        <v>0</v>
      </c>
      <c r="S152" s="365">
        <v>429000</v>
      </c>
      <c r="T152" s="365">
        <v>429000</v>
      </c>
      <c r="U152" s="365">
        <v>437526.98499999999</v>
      </c>
      <c r="V152" s="365">
        <v>437526.98499999999</v>
      </c>
      <c r="W152" s="365">
        <v>451230.71808499965</v>
      </c>
      <c r="X152" s="365">
        <v>450612.65686289291</v>
      </c>
      <c r="Y152" s="365">
        <v>25368691.472073883</v>
      </c>
      <c r="Z152" s="365">
        <v>25146517.746468872</v>
      </c>
      <c r="AA152" s="366">
        <f t="shared" si="25"/>
        <v>-222173.72560501099</v>
      </c>
      <c r="AB152" s="366">
        <f t="shared" si="26"/>
        <v>4623.417436135207</v>
      </c>
      <c r="AC152" s="366">
        <f t="shared" si="27"/>
        <v>4582.9265074665336</v>
      </c>
      <c r="AD152" s="365">
        <f t="shared" si="28"/>
        <v>-40.490928668673405</v>
      </c>
      <c r="AE152" s="367">
        <f t="shared" si="29"/>
        <v>-8.757792093832751E-3</v>
      </c>
      <c r="AF152" s="324">
        <v>15</v>
      </c>
    </row>
    <row r="153" spans="1:32" ht="16.5">
      <c r="A153" s="351">
        <v>480</v>
      </c>
      <c r="B153" s="10" t="s">
        <v>322</v>
      </c>
      <c r="C153" s="365">
        <v>1990</v>
      </c>
      <c r="D153" s="365">
        <v>7074087.7300000004</v>
      </c>
      <c r="E153" s="365">
        <v>7074087.7300000004</v>
      </c>
      <c r="F153" s="366">
        <f t="shared" si="20"/>
        <v>0</v>
      </c>
      <c r="G153" s="365">
        <v>7472000</v>
      </c>
      <c r="H153" s="365">
        <v>7472000</v>
      </c>
      <c r="I153" s="366">
        <f t="shared" si="21"/>
        <v>0</v>
      </c>
      <c r="J153" s="365">
        <v>7273043.8650000002</v>
      </c>
      <c r="K153" s="365">
        <v>7273043.8650000002</v>
      </c>
      <c r="L153" s="366">
        <f t="shared" si="22"/>
        <v>0</v>
      </c>
      <c r="M153" s="365">
        <v>7429187.9444462825</v>
      </c>
      <c r="N153" s="365">
        <v>7422784.1698337793</v>
      </c>
      <c r="O153" s="366">
        <f t="shared" si="23"/>
        <v>-6403.7746125031263</v>
      </c>
      <c r="P153" s="365">
        <v>149930.16999999998</v>
      </c>
      <c r="Q153" s="365">
        <v>149930.16999999998</v>
      </c>
      <c r="R153" s="366">
        <f t="shared" si="24"/>
        <v>0</v>
      </c>
      <c r="S153" s="365">
        <v>156000</v>
      </c>
      <c r="T153" s="365">
        <v>156000</v>
      </c>
      <c r="U153" s="365">
        <v>152965.08499999999</v>
      </c>
      <c r="V153" s="365">
        <v>152965.08499999999</v>
      </c>
      <c r="W153" s="365">
        <v>157756.08708222423</v>
      </c>
      <c r="X153" s="365">
        <v>157540.00489617398</v>
      </c>
      <c r="Y153" s="365">
        <v>7586944.0315285064</v>
      </c>
      <c r="Z153" s="365">
        <v>7580324.1747299535</v>
      </c>
      <c r="AA153" s="366">
        <f t="shared" si="25"/>
        <v>-6619.856798552908</v>
      </c>
      <c r="AB153" s="366">
        <f t="shared" si="26"/>
        <v>3812.5346892103048</v>
      </c>
      <c r="AC153" s="366">
        <f t="shared" si="27"/>
        <v>3809.208128005002</v>
      </c>
      <c r="AD153" s="365">
        <f t="shared" si="28"/>
        <v>-3.3265612053028235</v>
      </c>
      <c r="AE153" s="367">
        <f t="shared" si="29"/>
        <v>-8.7253270500519916E-4</v>
      </c>
      <c r="AF153" s="324">
        <v>2</v>
      </c>
    </row>
    <row r="154" spans="1:32" ht="16.5">
      <c r="A154" s="351">
        <v>481</v>
      </c>
      <c r="B154" s="10" t="s">
        <v>112</v>
      </c>
      <c r="C154" s="365">
        <v>9612</v>
      </c>
      <c r="D154" s="365">
        <v>28116310.180000003</v>
      </c>
      <c r="E154" s="365">
        <v>27993367.719999995</v>
      </c>
      <c r="F154" s="366">
        <f t="shared" si="20"/>
        <v>-122942.46000000834</v>
      </c>
      <c r="G154" s="365">
        <v>28431000</v>
      </c>
      <c r="H154" s="365">
        <v>28431000</v>
      </c>
      <c r="I154" s="366">
        <f t="shared" si="21"/>
        <v>0</v>
      </c>
      <c r="J154" s="365">
        <v>28273655.090000004</v>
      </c>
      <c r="K154" s="365">
        <v>28212183.859999999</v>
      </c>
      <c r="L154" s="366">
        <f t="shared" si="22"/>
        <v>-61471.230000004172</v>
      </c>
      <c r="M154" s="365">
        <v>28880658.695169341</v>
      </c>
      <c r="N154" s="365">
        <v>28793027.464086115</v>
      </c>
      <c r="O154" s="366">
        <f t="shared" si="23"/>
        <v>-87631.231083225459</v>
      </c>
      <c r="P154" s="365">
        <v>707832.52</v>
      </c>
      <c r="Q154" s="365">
        <v>707867.58</v>
      </c>
      <c r="R154" s="366">
        <f t="shared" si="24"/>
        <v>35.059999999939464</v>
      </c>
      <c r="S154" s="365">
        <v>735000</v>
      </c>
      <c r="T154" s="365">
        <v>735000</v>
      </c>
      <c r="U154" s="365">
        <v>721416.26</v>
      </c>
      <c r="V154" s="365">
        <v>721433.79</v>
      </c>
      <c r="W154" s="365">
        <v>744011.6568764206</v>
      </c>
      <c r="X154" s="365">
        <v>743010.62107647222</v>
      </c>
      <c r="Y154" s="365">
        <v>29624670.35204576</v>
      </c>
      <c r="Z154" s="365">
        <v>29536038.085162587</v>
      </c>
      <c r="AA154" s="366">
        <f t="shared" si="25"/>
        <v>-88632.266883172095</v>
      </c>
      <c r="AB154" s="366">
        <f t="shared" si="26"/>
        <v>3082.0505984234042</v>
      </c>
      <c r="AC154" s="366">
        <f t="shared" si="27"/>
        <v>3072.829596875009</v>
      </c>
      <c r="AD154" s="365">
        <f t="shared" si="28"/>
        <v>-9.2210015483951793</v>
      </c>
      <c r="AE154" s="367">
        <f t="shared" si="29"/>
        <v>-2.991839768338684E-3</v>
      </c>
      <c r="AF154" s="324">
        <v>2</v>
      </c>
    </row>
    <row r="155" spans="1:32" ht="16.5">
      <c r="A155" s="351">
        <v>483</v>
      </c>
      <c r="B155" s="10" t="s">
        <v>113</v>
      </c>
      <c r="C155" s="365">
        <v>1076</v>
      </c>
      <c r="D155" s="365">
        <v>3948000</v>
      </c>
      <c r="E155" s="365">
        <v>4056514.65</v>
      </c>
      <c r="F155" s="366">
        <f t="shared" si="20"/>
        <v>108514.64999999991</v>
      </c>
      <c r="G155" s="365">
        <v>4134000</v>
      </c>
      <c r="H155" s="365">
        <v>4134000</v>
      </c>
      <c r="I155" s="366">
        <f t="shared" si="21"/>
        <v>0</v>
      </c>
      <c r="J155" s="365">
        <v>4041000</v>
      </c>
      <c r="K155" s="365">
        <v>4095257.3250000002</v>
      </c>
      <c r="L155" s="366">
        <f t="shared" si="22"/>
        <v>54257.325000000186</v>
      </c>
      <c r="M155" s="365">
        <v>4127755.7293417244</v>
      </c>
      <c r="N155" s="365">
        <v>4179572.1031865147</v>
      </c>
      <c r="O155" s="366">
        <f t="shared" si="23"/>
        <v>51816.373844790272</v>
      </c>
      <c r="P155" s="365">
        <v>85000</v>
      </c>
      <c r="Q155" s="365">
        <v>93826</v>
      </c>
      <c r="R155" s="366">
        <f t="shared" si="24"/>
        <v>8826</v>
      </c>
      <c r="S155" s="365">
        <v>108000</v>
      </c>
      <c r="T155" s="365">
        <v>108000</v>
      </c>
      <c r="U155" s="365">
        <v>96500</v>
      </c>
      <c r="V155" s="365">
        <v>100913</v>
      </c>
      <c r="W155" s="365">
        <v>99522.465557644333</v>
      </c>
      <c r="X155" s="365">
        <v>103931.13248090312</v>
      </c>
      <c r="Y155" s="365">
        <v>4227278.194899369</v>
      </c>
      <c r="Z155" s="365">
        <v>4283503.2356674178</v>
      </c>
      <c r="AA155" s="366">
        <f t="shared" si="25"/>
        <v>56225.040768048726</v>
      </c>
      <c r="AB155" s="366">
        <f t="shared" si="26"/>
        <v>3928.6972071555474</v>
      </c>
      <c r="AC155" s="366">
        <f t="shared" si="27"/>
        <v>3980.9509625161877</v>
      </c>
      <c r="AD155" s="365">
        <f t="shared" si="28"/>
        <v>52.253755360640298</v>
      </c>
      <c r="AE155" s="367">
        <f t="shared" si="29"/>
        <v>1.3300530075330755E-2</v>
      </c>
      <c r="AF155" s="324">
        <v>17</v>
      </c>
    </row>
    <row r="156" spans="1:32" ht="16.5">
      <c r="A156" s="351">
        <v>484</v>
      </c>
      <c r="B156" s="10" t="s">
        <v>323</v>
      </c>
      <c r="C156" s="365">
        <v>3055</v>
      </c>
      <c r="D156" s="365">
        <v>14539588.550000001</v>
      </c>
      <c r="E156" s="365">
        <v>14539588.550000001</v>
      </c>
      <c r="F156" s="366">
        <f t="shared" si="20"/>
        <v>0</v>
      </c>
      <c r="G156" s="365">
        <v>15012000</v>
      </c>
      <c r="H156" s="365">
        <v>15012000</v>
      </c>
      <c r="I156" s="366">
        <f t="shared" si="21"/>
        <v>0</v>
      </c>
      <c r="J156" s="365">
        <v>14775794.275</v>
      </c>
      <c r="K156" s="365">
        <v>14775794.275</v>
      </c>
      <c r="L156" s="366">
        <f t="shared" si="22"/>
        <v>0</v>
      </c>
      <c r="M156" s="365">
        <v>15093013.975304602</v>
      </c>
      <c r="N156" s="365">
        <v>15080004.17390451</v>
      </c>
      <c r="O156" s="366">
        <f t="shared" si="23"/>
        <v>-13009.801400091499</v>
      </c>
      <c r="P156" s="365">
        <v>349566.1</v>
      </c>
      <c r="Q156" s="365">
        <v>349566.1</v>
      </c>
      <c r="R156" s="366">
        <f t="shared" si="24"/>
        <v>0</v>
      </c>
      <c r="S156" s="365">
        <v>368000</v>
      </c>
      <c r="T156" s="365">
        <v>368000</v>
      </c>
      <c r="U156" s="365">
        <v>358783.05</v>
      </c>
      <c r="V156" s="365">
        <v>358783.05</v>
      </c>
      <c r="W156" s="365">
        <v>370020.45322581951</v>
      </c>
      <c r="X156" s="365">
        <v>369513.62759458635</v>
      </c>
      <c r="Y156" s="365">
        <v>15463034.428530421</v>
      </c>
      <c r="Z156" s="365">
        <v>15449517.801499097</v>
      </c>
      <c r="AA156" s="366">
        <f t="shared" si="25"/>
        <v>-13516.627031324431</v>
      </c>
      <c r="AB156" s="366">
        <f t="shared" si="26"/>
        <v>5061.549731106521</v>
      </c>
      <c r="AC156" s="366">
        <f t="shared" si="27"/>
        <v>5057.1253032730265</v>
      </c>
      <c r="AD156" s="365">
        <f t="shared" si="28"/>
        <v>-4.4244278334945193</v>
      </c>
      <c r="AE156" s="367">
        <f t="shared" si="29"/>
        <v>-8.7412513331708026E-4</v>
      </c>
      <c r="AF156" s="324">
        <v>4</v>
      </c>
    </row>
    <row r="157" spans="1:32" ht="16.5">
      <c r="A157" s="351">
        <v>489</v>
      </c>
      <c r="B157" s="10" t="s">
        <v>114</v>
      </c>
      <c r="C157" s="365">
        <v>1835</v>
      </c>
      <c r="D157" s="365">
        <v>8484335.2899999972</v>
      </c>
      <c r="E157" s="365">
        <v>8484335.2899999972</v>
      </c>
      <c r="F157" s="366">
        <f t="shared" si="20"/>
        <v>0</v>
      </c>
      <c r="G157" s="365">
        <v>8730000</v>
      </c>
      <c r="H157" s="365">
        <v>8730000</v>
      </c>
      <c r="I157" s="366">
        <f t="shared" si="21"/>
        <v>0</v>
      </c>
      <c r="J157" s="365">
        <v>8607167.6449999996</v>
      </c>
      <c r="K157" s="365">
        <v>8607167.6449999996</v>
      </c>
      <c r="L157" s="366">
        <f t="shared" si="22"/>
        <v>0</v>
      </c>
      <c r="M157" s="365">
        <v>8791953.8629184514</v>
      </c>
      <c r="N157" s="365">
        <v>8784375.4180920906</v>
      </c>
      <c r="O157" s="366">
        <f t="shared" si="23"/>
        <v>-7578.4448263607919</v>
      </c>
      <c r="P157" s="365">
        <v>303365.7</v>
      </c>
      <c r="Q157" s="365">
        <v>303365.7</v>
      </c>
      <c r="R157" s="366">
        <f t="shared" si="24"/>
        <v>0</v>
      </c>
      <c r="S157" s="365">
        <v>329000</v>
      </c>
      <c r="T157" s="365">
        <v>329000</v>
      </c>
      <c r="U157" s="365">
        <v>316182.84999999998</v>
      </c>
      <c r="V157" s="365">
        <v>316182.84999999998</v>
      </c>
      <c r="W157" s="365">
        <v>326085.97719215357</v>
      </c>
      <c r="X157" s="365">
        <v>325639.32963582012</v>
      </c>
      <c r="Y157" s="365">
        <v>9118039.8401106056</v>
      </c>
      <c r="Z157" s="365">
        <v>9110014.7477279101</v>
      </c>
      <c r="AA157" s="366">
        <f t="shared" si="25"/>
        <v>-8025.0923826955259</v>
      </c>
      <c r="AB157" s="366">
        <f t="shared" si="26"/>
        <v>4968.95904093221</v>
      </c>
      <c r="AC157" s="366">
        <f t="shared" si="27"/>
        <v>4964.5856935846923</v>
      </c>
      <c r="AD157" s="365">
        <f t="shared" si="28"/>
        <v>-4.3733473475176652</v>
      </c>
      <c r="AE157" s="367">
        <f t="shared" si="29"/>
        <v>-8.8013350713738142E-4</v>
      </c>
      <c r="AF157" s="324">
        <v>8</v>
      </c>
    </row>
    <row r="158" spans="1:32" ht="16.5">
      <c r="A158" s="351">
        <v>491</v>
      </c>
      <c r="B158" s="10" t="s">
        <v>324</v>
      </c>
      <c r="C158" s="365">
        <v>52122</v>
      </c>
      <c r="D158" s="365">
        <v>231040780.40000001</v>
      </c>
      <c r="E158" s="365">
        <v>232053839.09999999</v>
      </c>
      <c r="F158" s="366">
        <f t="shared" si="20"/>
        <v>1013058.6999999881</v>
      </c>
      <c r="G158" s="365">
        <v>226662000</v>
      </c>
      <c r="H158" s="365">
        <v>226662000</v>
      </c>
      <c r="I158" s="366">
        <f t="shared" si="21"/>
        <v>0</v>
      </c>
      <c r="J158" s="365">
        <v>228851390.19999999</v>
      </c>
      <c r="K158" s="365">
        <v>229357919.55000001</v>
      </c>
      <c r="L158" s="366">
        <f t="shared" si="22"/>
        <v>506529.35000002384</v>
      </c>
      <c r="M158" s="365">
        <v>233764572.39937353</v>
      </c>
      <c r="N158" s="365">
        <v>234080031.14824462</v>
      </c>
      <c r="O158" s="366">
        <f t="shared" si="23"/>
        <v>315458.74887108803</v>
      </c>
      <c r="P158" s="365">
        <v>5429783.129999999</v>
      </c>
      <c r="Q158" s="365">
        <v>5407718.049999997</v>
      </c>
      <c r="R158" s="366">
        <f t="shared" si="24"/>
        <v>-22065.080000001937</v>
      </c>
      <c r="S158" s="365">
        <v>5527000</v>
      </c>
      <c r="T158" s="365">
        <v>5527000</v>
      </c>
      <c r="U158" s="365">
        <v>5478391.5649999995</v>
      </c>
      <c r="V158" s="365">
        <v>5467359.0249999985</v>
      </c>
      <c r="W158" s="365">
        <v>5649979.6460000174</v>
      </c>
      <c r="X158" s="365">
        <v>5630878.2332101529</v>
      </c>
      <c r="Y158" s="365">
        <v>239414552.04537356</v>
      </c>
      <c r="Z158" s="365">
        <v>239710909.38145477</v>
      </c>
      <c r="AA158" s="366">
        <f t="shared" si="25"/>
        <v>296357.3360812068</v>
      </c>
      <c r="AB158" s="366">
        <f t="shared" si="26"/>
        <v>4593.3492967532629</v>
      </c>
      <c r="AC158" s="366">
        <f t="shared" si="27"/>
        <v>4599.0351364386397</v>
      </c>
      <c r="AD158" s="365">
        <f t="shared" si="28"/>
        <v>5.6858396853767772</v>
      </c>
      <c r="AE158" s="367">
        <f t="shared" si="29"/>
        <v>1.2378417834227682E-3</v>
      </c>
      <c r="AF158" s="324">
        <v>10</v>
      </c>
    </row>
    <row r="159" spans="1:32" ht="16.5">
      <c r="A159" s="351">
        <v>494</v>
      </c>
      <c r="B159" s="10" t="s">
        <v>115</v>
      </c>
      <c r="C159" s="365">
        <v>8909</v>
      </c>
      <c r="D159" s="365">
        <v>32608017.799999997</v>
      </c>
      <c r="E159" s="365">
        <v>34292120.670000002</v>
      </c>
      <c r="F159" s="366">
        <f t="shared" si="20"/>
        <v>1684102.8700000048</v>
      </c>
      <c r="G159" s="365">
        <v>33392000</v>
      </c>
      <c r="H159" s="365">
        <v>33392000</v>
      </c>
      <c r="I159" s="366">
        <f t="shared" si="21"/>
        <v>0</v>
      </c>
      <c r="J159" s="365">
        <v>33000008.899999999</v>
      </c>
      <c r="K159" s="365">
        <v>33842060.335000001</v>
      </c>
      <c r="L159" s="366">
        <f t="shared" si="22"/>
        <v>842051.43500000238</v>
      </c>
      <c r="M159" s="365">
        <v>33708482.010715879</v>
      </c>
      <c r="N159" s="365">
        <v>34538814.063538946</v>
      </c>
      <c r="O159" s="366">
        <f t="shared" si="23"/>
        <v>830332.05282306671</v>
      </c>
      <c r="P159" s="365">
        <v>628493.27</v>
      </c>
      <c r="Q159" s="365">
        <v>628493.27</v>
      </c>
      <c r="R159" s="366">
        <f t="shared" si="24"/>
        <v>0</v>
      </c>
      <c r="S159" s="365">
        <v>646000</v>
      </c>
      <c r="T159" s="365">
        <v>646000</v>
      </c>
      <c r="U159" s="365">
        <v>637246.63500000001</v>
      </c>
      <c r="V159" s="365">
        <v>637246.63500000001</v>
      </c>
      <c r="W159" s="365">
        <v>657205.7645959818</v>
      </c>
      <c r="X159" s="365">
        <v>656305.57455624861</v>
      </c>
      <c r="Y159" s="365">
        <v>34365687.775311865</v>
      </c>
      <c r="Z159" s="365">
        <v>35195119.638095193</v>
      </c>
      <c r="AA159" s="366">
        <f t="shared" si="25"/>
        <v>829431.8627833277</v>
      </c>
      <c r="AB159" s="366">
        <f t="shared" si="26"/>
        <v>3857.4124789888724</v>
      </c>
      <c r="AC159" s="366">
        <f t="shared" si="27"/>
        <v>3950.5129237956216</v>
      </c>
      <c r="AD159" s="365">
        <f t="shared" si="28"/>
        <v>93.100444806749238</v>
      </c>
      <c r="AE159" s="367">
        <f t="shared" si="29"/>
        <v>2.4135465240977618E-2</v>
      </c>
      <c r="AF159" s="324">
        <v>17</v>
      </c>
    </row>
    <row r="160" spans="1:32" ht="16.5">
      <c r="A160" s="351">
        <v>495</v>
      </c>
      <c r="B160" s="10" t="s">
        <v>116</v>
      </c>
      <c r="C160" s="365">
        <v>1488</v>
      </c>
      <c r="D160" s="365">
        <v>7230506.7899999991</v>
      </c>
      <c r="E160" s="365">
        <v>7230506.7899999991</v>
      </c>
      <c r="F160" s="366">
        <f t="shared" si="20"/>
        <v>0</v>
      </c>
      <c r="G160" s="365">
        <v>7305000</v>
      </c>
      <c r="H160" s="365">
        <v>7305000</v>
      </c>
      <c r="I160" s="366">
        <f t="shared" si="21"/>
        <v>0</v>
      </c>
      <c r="J160" s="365">
        <v>7267753.3949999996</v>
      </c>
      <c r="K160" s="365">
        <v>7267753.3949999996</v>
      </c>
      <c r="L160" s="366">
        <f t="shared" si="22"/>
        <v>0</v>
      </c>
      <c r="M160" s="365">
        <v>7423783.894000004</v>
      </c>
      <c r="N160" s="365">
        <v>7417384.7775441268</v>
      </c>
      <c r="O160" s="366">
        <f t="shared" si="23"/>
        <v>-6399.1164558771998</v>
      </c>
      <c r="P160" s="365">
        <v>141390.96</v>
      </c>
      <c r="Q160" s="365">
        <v>141390.96</v>
      </c>
      <c r="R160" s="366">
        <f t="shared" si="24"/>
        <v>0</v>
      </c>
      <c r="S160" s="365">
        <v>145000</v>
      </c>
      <c r="T160" s="365">
        <v>145000</v>
      </c>
      <c r="U160" s="365">
        <v>143195.47999999998</v>
      </c>
      <c r="V160" s="365">
        <v>143195.47999999998</v>
      </c>
      <c r="W160" s="365">
        <v>147680.48939181707</v>
      </c>
      <c r="X160" s="365">
        <v>147478.20798654793</v>
      </c>
      <c r="Y160" s="365">
        <v>7571464.3833918208</v>
      </c>
      <c r="Z160" s="365">
        <v>7564862.9855306745</v>
      </c>
      <c r="AA160" s="366">
        <f t="shared" si="25"/>
        <v>-6601.3978611463681</v>
      </c>
      <c r="AB160" s="366">
        <f t="shared" si="26"/>
        <v>5088.3497200213851</v>
      </c>
      <c r="AC160" s="366">
        <f t="shared" si="27"/>
        <v>5083.9132967276037</v>
      </c>
      <c r="AD160" s="365">
        <f t="shared" si="28"/>
        <v>-4.436423293781445</v>
      </c>
      <c r="AE160" s="367">
        <f t="shared" si="29"/>
        <v>-8.7187861249497605E-4</v>
      </c>
      <c r="AF160" s="324">
        <v>13</v>
      </c>
    </row>
    <row r="161" spans="1:32" ht="16.5">
      <c r="A161" s="351">
        <v>498</v>
      </c>
      <c r="B161" s="10" t="s">
        <v>117</v>
      </c>
      <c r="C161" s="365">
        <v>2321</v>
      </c>
      <c r="D161" s="365">
        <v>10472295.809999999</v>
      </c>
      <c r="E161" s="365">
        <v>10605731.249999998</v>
      </c>
      <c r="F161" s="366">
        <f t="shared" si="20"/>
        <v>133435.43999999948</v>
      </c>
      <c r="G161" s="365">
        <v>11443000</v>
      </c>
      <c r="H161" s="365">
        <v>11443000</v>
      </c>
      <c r="I161" s="366">
        <f t="shared" si="21"/>
        <v>0</v>
      </c>
      <c r="J161" s="365">
        <v>10957647.904999999</v>
      </c>
      <c r="K161" s="365">
        <v>11024365.625</v>
      </c>
      <c r="L161" s="366">
        <f t="shared" si="22"/>
        <v>66717.720000000671</v>
      </c>
      <c r="M161" s="365">
        <v>11192896.292990122</v>
      </c>
      <c r="N161" s="365">
        <v>11251339.626522338</v>
      </c>
      <c r="O161" s="366">
        <f t="shared" si="23"/>
        <v>58443.333532216027</v>
      </c>
      <c r="P161" s="365">
        <v>312843</v>
      </c>
      <c r="Q161" s="365">
        <v>312843</v>
      </c>
      <c r="R161" s="366">
        <f t="shared" si="24"/>
        <v>0</v>
      </c>
      <c r="S161" s="365">
        <v>339000</v>
      </c>
      <c r="T161" s="365">
        <v>339000</v>
      </c>
      <c r="U161" s="365">
        <v>325921.5</v>
      </c>
      <c r="V161" s="365">
        <v>325921.5</v>
      </c>
      <c r="W161" s="365">
        <v>336129.65034451586</v>
      </c>
      <c r="X161" s="365">
        <v>335669.24573518441</v>
      </c>
      <c r="Y161" s="365">
        <v>11529025.943334637</v>
      </c>
      <c r="Z161" s="365">
        <v>11587008.872257523</v>
      </c>
      <c r="AA161" s="366">
        <f t="shared" si="25"/>
        <v>57982.928922886029</v>
      </c>
      <c r="AB161" s="366">
        <f t="shared" si="26"/>
        <v>4967.2666709757159</v>
      </c>
      <c r="AC161" s="366">
        <f t="shared" si="27"/>
        <v>4992.2485447038016</v>
      </c>
      <c r="AD161" s="365">
        <f t="shared" si="28"/>
        <v>24.981873728085702</v>
      </c>
      <c r="AE161" s="367">
        <f t="shared" si="29"/>
        <v>5.0292998912374745E-3</v>
      </c>
      <c r="AF161" s="324">
        <v>19</v>
      </c>
    </row>
    <row r="162" spans="1:32" ht="16.5">
      <c r="A162" s="351">
        <v>499</v>
      </c>
      <c r="B162" s="10" t="s">
        <v>325</v>
      </c>
      <c r="C162" s="365">
        <v>19536</v>
      </c>
      <c r="D162" s="365">
        <v>62659359.340000018</v>
      </c>
      <c r="E162" s="365">
        <v>62659359.340000018</v>
      </c>
      <c r="F162" s="366">
        <f t="shared" si="20"/>
        <v>0</v>
      </c>
      <c r="G162" s="365">
        <v>64375000</v>
      </c>
      <c r="H162" s="365">
        <v>64375000</v>
      </c>
      <c r="I162" s="366">
        <f t="shared" si="21"/>
        <v>0</v>
      </c>
      <c r="J162" s="365">
        <v>63517179.670000009</v>
      </c>
      <c r="K162" s="365">
        <v>63517179.670000009</v>
      </c>
      <c r="L162" s="366">
        <f t="shared" si="22"/>
        <v>0</v>
      </c>
      <c r="M162" s="365">
        <v>64880822.146614745</v>
      </c>
      <c r="N162" s="365">
        <v>64824896.497027248</v>
      </c>
      <c r="O162" s="366">
        <f t="shared" si="23"/>
        <v>-55925.649587497115</v>
      </c>
      <c r="P162" s="365">
        <v>1489496.4</v>
      </c>
      <c r="Q162" s="365">
        <v>1489496.4</v>
      </c>
      <c r="R162" s="366">
        <f t="shared" si="24"/>
        <v>0</v>
      </c>
      <c r="S162" s="365">
        <v>1491000</v>
      </c>
      <c r="T162" s="365">
        <v>1491000</v>
      </c>
      <c r="U162" s="365">
        <v>1490248.2</v>
      </c>
      <c r="V162" s="365">
        <v>1490248.2</v>
      </c>
      <c r="W162" s="365">
        <v>1536924.0948895488</v>
      </c>
      <c r="X162" s="365">
        <v>1534818.9341673262</v>
      </c>
      <c r="Y162" s="365">
        <v>66417746.241504297</v>
      </c>
      <c r="Z162" s="365">
        <v>66359715.431194574</v>
      </c>
      <c r="AA162" s="366">
        <f t="shared" si="25"/>
        <v>-58030.81030972302</v>
      </c>
      <c r="AB162" s="366">
        <f t="shared" si="26"/>
        <v>3399.7617854987866</v>
      </c>
      <c r="AC162" s="366">
        <f t="shared" si="27"/>
        <v>3396.7913304256026</v>
      </c>
      <c r="AD162" s="365">
        <f t="shared" si="28"/>
        <v>-2.9704550731839845</v>
      </c>
      <c r="AE162" s="367">
        <f t="shared" si="29"/>
        <v>-8.7372447265395166E-4</v>
      </c>
      <c r="AF162" s="324">
        <v>15</v>
      </c>
    </row>
    <row r="163" spans="1:32" ht="16.5">
      <c r="A163" s="351">
        <v>500</v>
      </c>
      <c r="B163" s="10" t="s">
        <v>118</v>
      </c>
      <c r="C163" s="365">
        <v>10426</v>
      </c>
      <c r="D163" s="365">
        <v>25595939.870000005</v>
      </c>
      <c r="E163" s="365">
        <v>25595939.870000005</v>
      </c>
      <c r="F163" s="366">
        <f t="shared" si="20"/>
        <v>0</v>
      </c>
      <c r="G163" s="365">
        <v>28622000</v>
      </c>
      <c r="H163" s="365">
        <v>28622000</v>
      </c>
      <c r="I163" s="366">
        <f t="shared" si="21"/>
        <v>0</v>
      </c>
      <c r="J163" s="365">
        <v>27108969.935000002</v>
      </c>
      <c r="K163" s="365">
        <v>27108969.935000002</v>
      </c>
      <c r="L163" s="366">
        <f t="shared" si="22"/>
        <v>0</v>
      </c>
      <c r="M163" s="365">
        <v>27690969.058586691</v>
      </c>
      <c r="N163" s="365">
        <v>27667100.134287152</v>
      </c>
      <c r="O163" s="366">
        <f t="shared" si="23"/>
        <v>-23868.924299538136</v>
      </c>
      <c r="P163" s="365">
        <v>999808.83</v>
      </c>
      <c r="Q163" s="365">
        <v>999808.83</v>
      </c>
      <c r="R163" s="366">
        <f t="shared" si="24"/>
        <v>0</v>
      </c>
      <c r="S163" s="365">
        <v>953000</v>
      </c>
      <c r="T163" s="365">
        <v>953000</v>
      </c>
      <c r="U163" s="365">
        <v>976404.41500000004</v>
      </c>
      <c r="V163" s="365">
        <v>976404.41500000004</v>
      </c>
      <c r="W163" s="365">
        <v>1006986.2669654855</v>
      </c>
      <c r="X163" s="365">
        <v>1005606.974426523</v>
      </c>
      <c r="Y163" s="365">
        <v>28697955.325552177</v>
      </c>
      <c r="Z163" s="365">
        <v>28672707.108713675</v>
      </c>
      <c r="AA163" s="366">
        <f t="shared" si="25"/>
        <v>-25248.216838501394</v>
      </c>
      <c r="AB163" s="366">
        <f t="shared" si="26"/>
        <v>2752.5374377088219</v>
      </c>
      <c r="AC163" s="366">
        <f t="shared" si="27"/>
        <v>2750.1157786987987</v>
      </c>
      <c r="AD163" s="365">
        <f t="shared" si="28"/>
        <v>-2.421659010023177</v>
      </c>
      <c r="AE163" s="367">
        <f t="shared" si="29"/>
        <v>-8.7979148869958188E-4</v>
      </c>
      <c r="AF163" s="324">
        <v>13</v>
      </c>
    </row>
    <row r="164" spans="1:32" ht="16.5">
      <c r="A164" s="351">
        <v>503</v>
      </c>
      <c r="B164" s="10" t="s">
        <v>326</v>
      </c>
      <c r="C164" s="365">
        <v>7594</v>
      </c>
      <c r="D164" s="365">
        <v>30992566.890000001</v>
      </c>
      <c r="E164" s="365">
        <v>30992566.890000001</v>
      </c>
      <c r="F164" s="366">
        <f t="shared" si="20"/>
        <v>0</v>
      </c>
      <c r="G164" s="365">
        <v>31012000</v>
      </c>
      <c r="H164" s="365">
        <v>31012000</v>
      </c>
      <c r="I164" s="366">
        <f t="shared" si="21"/>
        <v>0</v>
      </c>
      <c r="J164" s="365">
        <v>31002283.445</v>
      </c>
      <c r="K164" s="365">
        <v>31002283.445</v>
      </c>
      <c r="L164" s="366">
        <f t="shared" si="22"/>
        <v>0</v>
      </c>
      <c r="M164" s="365">
        <v>31667867.634935621</v>
      </c>
      <c r="N164" s="365">
        <v>31640570.723306894</v>
      </c>
      <c r="O164" s="366">
        <f t="shared" si="23"/>
        <v>-27296.91162872687</v>
      </c>
      <c r="P164" s="365">
        <v>555911.76</v>
      </c>
      <c r="Q164" s="365">
        <v>555911.76</v>
      </c>
      <c r="R164" s="366">
        <f t="shared" si="24"/>
        <v>0</v>
      </c>
      <c r="S164" s="365">
        <v>582000</v>
      </c>
      <c r="T164" s="365">
        <v>582000</v>
      </c>
      <c r="U164" s="365">
        <v>568955.88</v>
      </c>
      <c r="V164" s="365">
        <v>568955.88</v>
      </c>
      <c r="W164" s="365">
        <v>586776.08260227181</v>
      </c>
      <c r="X164" s="365">
        <v>585972.36173801997</v>
      </c>
      <c r="Y164" s="365">
        <v>32254643.717537895</v>
      </c>
      <c r="Z164" s="365">
        <v>32226543.085044913</v>
      </c>
      <c r="AA164" s="366">
        <f t="shared" si="25"/>
        <v>-28100.632492981851</v>
      </c>
      <c r="AB164" s="366">
        <f t="shared" si="26"/>
        <v>4247.3852669920852</v>
      </c>
      <c r="AC164" s="366">
        <f t="shared" si="27"/>
        <v>4243.6848940011741</v>
      </c>
      <c r="AD164" s="365">
        <f t="shared" si="28"/>
        <v>-3.7003729909110916</v>
      </c>
      <c r="AE164" s="367">
        <f t="shared" si="29"/>
        <v>-8.7121199474603423E-4</v>
      </c>
      <c r="AF164" s="324">
        <v>2</v>
      </c>
    </row>
    <row r="165" spans="1:32" ht="16.5">
      <c r="A165" s="351">
        <v>504</v>
      </c>
      <c r="B165" s="10" t="s">
        <v>327</v>
      </c>
      <c r="C165" s="365">
        <v>1816</v>
      </c>
      <c r="D165" s="365">
        <v>7849158.540000001</v>
      </c>
      <c r="E165" s="365">
        <v>7815337.540000001</v>
      </c>
      <c r="F165" s="366">
        <f t="shared" si="20"/>
        <v>-33821</v>
      </c>
      <c r="G165" s="365">
        <v>7268000</v>
      </c>
      <c r="H165" s="365">
        <v>7268000</v>
      </c>
      <c r="I165" s="366">
        <f t="shared" si="21"/>
        <v>0</v>
      </c>
      <c r="J165" s="365">
        <v>7558579.2700000005</v>
      </c>
      <c r="K165" s="365">
        <v>7541668.7700000005</v>
      </c>
      <c r="L165" s="366">
        <f t="shared" si="22"/>
        <v>-16910.5</v>
      </c>
      <c r="M165" s="365">
        <v>7720853.4737505792</v>
      </c>
      <c r="N165" s="365">
        <v>7696939.6306653228</v>
      </c>
      <c r="O165" s="366">
        <f t="shared" si="23"/>
        <v>-23913.843085256405</v>
      </c>
      <c r="P165" s="365">
        <v>188117.99999999994</v>
      </c>
      <c r="Q165" s="365">
        <v>187042</v>
      </c>
      <c r="R165" s="366">
        <f t="shared" si="24"/>
        <v>-1075.9999999999418</v>
      </c>
      <c r="S165" s="365">
        <v>249000</v>
      </c>
      <c r="T165" s="365">
        <v>249000</v>
      </c>
      <c r="U165" s="365">
        <v>218558.99999999997</v>
      </c>
      <c r="V165" s="365">
        <v>218021</v>
      </c>
      <c r="W165" s="365">
        <v>225404.4616560952</v>
      </c>
      <c r="X165" s="365">
        <v>224541.62927094605</v>
      </c>
      <c r="Y165" s="365">
        <v>7946257.9354066746</v>
      </c>
      <c r="Z165" s="365">
        <v>7921481.2599362684</v>
      </c>
      <c r="AA165" s="366">
        <f t="shared" si="25"/>
        <v>-24776.67547040619</v>
      </c>
      <c r="AB165" s="366">
        <f t="shared" si="26"/>
        <v>4375.6926957085216</v>
      </c>
      <c r="AC165" s="366">
        <f t="shared" si="27"/>
        <v>4362.0491519472844</v>
      </c>
      <c r="AD165" s="365">
        <f t="shared" si="28"/>
        <v>-13.643543761237197</v>
      </c>
      <c r="AE165" s="367">
        <f t="shared" si="29"/>
        <v>-3.1180306091006249E-3</v>
      </c>
      <c r="AF165" s="324">
        <v>1</v>
      </c>
    </row>
    <row r="166" spans="1:32" ht="16.5">
      <c r="A166" s="351">
        <v>505</v>
      </c>
      <c r="B166" s="10" t="s">
        <v>119</v>
      </c>
      <c r="C166" s="365">
        <v>20837</v>
      </c>
      <c r="D166" s="365">
        <v>65197115.970000006</v>
      </c>
      <c r="E166" s="365">
        <v>65197115.970000006</v>
      </c>
      <c r="F166" s="366">
        <f t="shared" si="20"/>
        <v>0</v>
      </c>
      <c r="G166" s="365">
        <v>71494000</v>
      </c>
      <c r="H166" s="365">
        <v>71494000</v>
      </c>
      <c r="I166" s="366">
        <f t="shared" si="21"/>
        <v>0</v>
      </c>
      <c r="J166" s="365">
        <v>68345557.984999999</v>
      </c>
      <c r="K166" s="365">
        <v>68345557.984999999</v>
      </c>
      <c r="L166" s="366">
        <f t="shared" si="22"/>
        <v>0</v>
      </c>
      <c r="M166" s="365">
        <v>69812860.318644091</v>
      </c>
      <c r="N166" s="365">
        <v>69752683.37523146</v>
      </c>
      <c r="O166" s="366">
        <f t="shared" si="23"/>
        <v>-60176.94341263175</v>
      </c>
      <c r="P166" s="365">
        <v>1890260.6</v>
      </c>
      <c r="Q166" s="365">
        <v>1890260.6</v>
      </c>
      <c r="R166" s="366">
        <f t="shared" si="24"/>
        <v>0</v>
      </c>
      <c r="S166" s="365">
        <v>1878000</v>
      </c>
      <c r="T166" s="365">
        <v>1878000</v>
      </c>
      <c r="U166" s="365">
        <v>1884130.3</v>
      </c>
      <c r="V166" s="365">
        <v>1884130.3</v>
      </c>
      <c r="W166" s="365">
        <v>1943142.9314804571</v>
      </c>
      <c r="X166" s="365">
        <v>1940481.3633583754</v>
      </c>
      <c r="Y166" s="365">
        <v>71756003.250124544</v>
      </c>
      <c r="Z166" s="365">
        <v>71693164.738589838</v>
      </c>
      <c r="AA166" s="366">
        <f t="shared" si="25"/>
        <v>-62838.511534705758</v>
      </c>
      <c r="AB166" s="366">
        <f t="shared" si="26"/>
        <v>3443.6820679620168</v>
      </c>
      <c r="AC166" s="366">
        <f t="shared" si="27"/>
        <v>3440.6663501746816</v>
      </c>
      <c r="AD166" s="365">
        <f t="shared" si="28"/>
        <v>-3.0157177873352339</v>
      </c>
      <c r="AE166" s="367">
        <f t="shared" si="29"/>
        <v>-8.7572479915950727E-4</v>
      </c>
      <c r="AF166" s="324">
        <v>1</v>
      </c>
    </row>
    <row r="167" spans="1:32" ht="16.5">
      <c r="A167" s="351">
        <v>507</v>
      </c>
      <c r="B167" s="10" t="s">
        <v>120</v>
      </c>
      <c r="C167" s="365">
        <v>5635</v>
      </c>
      <c r="D167" s="365">
        <v>29374864.810000006</v>
      </c>
      <c r="E167" s="365">
        <v>29374864.810000006</v>
      </c>
      <c r="F167" s="366">
        <f t="shared" si="20"/>
        <v>0</v>
      </c>
      <c r="G167" s="365">
        <v>26879000</v>
      </c>
      <c r="H167" s="365">
        <v>26879000</v>
      </c>
      <c r="I167" s="366">
        <f t="shared" si="21"/>
        <v>0</v>
      </c>
      <c r="J167" s="365">
        <v>28126932.405000001</v>
      </c>
      <c r="K167" s="365">
        <v>28126932.405000001</v>
      </c>
      <c r="L167" s="366">
        <f t="shared" si="22"/>
        <v>0</v>
      </c>
      <c r="M167" s="365">
        <v>28730786.038986925</v>
      </c>
      <c r="N167" s="365">
        <v>28706020.818398949</v>
      </c>
      <c r="O167" s="366">
        <f t="shared" si="23"/>
        <v>-24765.220587976277</v>
      </c>
      <c r="P167" s="365">
        <v>626145.61</v>
      </c>
      <c r="Q167" s="365">
        <v>626145.61</v>
      </c>
      <c r="R167" s="366">
        <f t="shared" si="24"/>
        <v>0</v>
      </c>
      <c r="S167" s="365">
        <v>532000</v>
      </c>
      <c r="T167" s="365">
        <v>532000</v>
      </c>
      <c r="U167" s="365">
        <v>579072.80499999993</v>
      </c>
      <c r="V167" s="365">
        <v>579072.80499999993</v>
      </c>
      <c r="W167" s="365">
        <v>597209.87866301544</v>
      </c>
      <c r="X167" s="365">
        <v>596391.86638533359</v>
      </c>
      <c r="Y167" s="365">
        <v>29327995.91764994</v>
      </c>
      <c r="Z167" s="365">
        <v>29302412.684784282</v>
      </c>
      <c r="AA167" s="366">
        <f t="shared" si="25"/>
        <v>-25583.232865657657</v>
      </c>
      <c r="AB167" s="366">
        <f t="shared" si="26"/>
        <v>5204.6132950576648</v>
      </c>
      <c r="AC167" s="366">
        <f t="shared" si="27"/>
        <v>5200.0732359865633</v>
      </c>
      <c r="AD167" s="365">
        <f t="shared" si="28"/>
        <v>-4.5400590711014956</v>
      </c>
      <c r="AE167" s="367">
        <f t="shared" si="29"/>
        <v>-8.7231438989189948E-4</v>
      </c>
      <c r="AF167" s="324">
        <v>10</v>
      </c>
    </row>
    <row r="168" spans="1:32" ht="16.5">
      <c r="A168" s="351">
        <v>508</v>
      </c>
      <c r="B168" s="10" t="s">
        <v>121</v>
      </c>
      <c r="C168" s="365">
        <v>9563</v>
      </c>
      <c r="D168" s="365">
        <v>44616959.809999995</v>
      </c>
      <c r="E168" s="365">
        <v>44758129.619999997</v>
      </c>
      <c r="F168" s="366">
        <f t="shared" si="20"/>
        <v>141169.81000000238</v>
      </c>
      <c r="G168" s="365">
        <v>47109000</v>
      </c>
      <c r="H168" s="365">
        <v>47109000</v>
      </c>
      <c r="I168" s="366">
        <f t="shared" si="21"/>
        <v>0</v>
      </c>
      <c r="J168" s="365">
        <v>45862979.905000001</v>
      </c>
      <c r="K168" s="365">
        <v>45933564.810000002</v>
      </c>
      <c r="L168" s="366">
        <f t="shared" si="22"/>
        <v>70584.905000001192</v>
      </c>
      <c r="M168" s="365">
        <v>46847606.549752064</v>
      </c>
      <c r="N168" s="365">
        <v>46879263.216942243</v>
      </c>
      <c r="O168" s="366">
        <f t="shared" si="23"/>
        <v>31656.667190179229</v>
      </c>
      <c r="P168" s="365">
        <v>768211.7</v>
      </c>
      <c r="Q168" s="365">
        <v>768211.7</v>
      </c>
      <c r="R168" s="366">
        <f t="shared" si="24"/>
        <v>0</v>
      </c>
      <c r="S168" s="365">
        <v>795000</v>
      </c>
      <c r="T168" s="365">
        <v>795000</v>
      </c>
      <c r="U168" s="365">
        <v>781605.85</v>
      </c>
      <c r="V168" s="365">
        <v>781605.85</v>
      </c>
      <c r="W168" s="365">
        <v>806086.43819977529</v>
      </c>
      <c r="X168" s="365">
        <v>804982.32283450977</v>
      </c>
      <c r="Y168" s="365">
        <v>47653692.987951837</v>
      </c>
      <c r="Z168" s="365">
        <v>47684245.53977675</v>
      </c>
      <c r="AA168" s="366">
        <f t="shared" si="25"/>
        <v>30552.551824912429</v>
      </c>
      <c r="AB168" s="366">
        <f t="shared" si="26"/>
        <v>4983.1321748354949</v>
      </c>
      <c r="AC168" s="366">
        <f t="shared" si="27"/>
        <v>4986.327045882751</v>
      </c>
      <c r="AD168" s="365">
        <f t="shared" si="28"/>
        <v>3.1948710472561288</v>
      </c>
      <c r="AE168" s="367">
        <f t="shared" si="29"/>
        <v>6.4113712724499412E-4</v>
      </c>
      <c r="AF168" s="324">
        <v>6</v>
      </c>
    </row>
    <row r="169" spans="1:32" ht="16.5">
      <c r="A169" s="351">
        <v>529</v>
      </c>
      <c r="B169" s="10" t="s">
        <v>328</v>
      </c>
      <c r="C169" s="365">
        <v>19579</v>
      </c>
      <c r="D169" s="365">
        <v>64561811.609999999</v>
      </c>
      <c r="E169" s="365">
        <v>64561811.609999999</v>
      </c>
      <c r="F169" s="366">
        <f t="shared" si="20"/>
        <v>0</v>
      </c>
      <c r="G169" s="365">
        <v>68515000</v>
      </c>
      <c r="H169" s="365">
        <v>68515000</v>
      </c>
      <c r="I169" s="366">
        <f t="shared" si="21"/>
        <v>0</v>
      </c>
      <c r="J169" s="365">
        <v>66538405.805</v>
      </c>
      <c r="K169" s="365">
        <v>66538405.805</v>
      </c>
      <c r="L169" s="366">
        <f t="shared" si="22"/>
        <v>0</v>
      </c>
      <c r="M169" s="365">
        <v>67966910.61194095</v>
      </c>
      <c r="N169" s="365">
        <v>67908324.831109762</v>
      </c>
      <c r="O169" s="366">
        <f t="shared" si="23"/>
        <v>-58585.780831187963</v>
      </c>
      <c r="P169" s="365">
        <v>1428389.98</v>
      </c>
      <c r="Q169" s="365">
        <v>1428389.98</v>
      </c>
      <c r="R169" s="366">
        <f t="shared" si="24"/>
        <v>0</v>
      </c>
      <c r="S169" s="365">
        <v>1544000</v>
      </c>
      <c r="T169" s="365">
        <v>1544000</v>
      </c>
      <c r="U169" s="365">
        <v>1486194.99</v>
      </c>
      <c r="V169" s="365">
        <v>1486194.99</v>
      </c>
      <c r="W169" s="365">
        <v>1532743.9347587414</v>
      </c>
      <c r="X169" s="365">
        <v>1530644.4996991914</v>
      </c>
      <c r="Y169" s="365">
        <v>69499654.546699688</v>
      </c>
      <c r="Z169" s="365">
        <v>69438969.330808952</v>
      </c>
      <c r="AA169" s="366">
        <f t="shared" si="25"/>
        <v>-60685.215890735388</v>
      </c>
      <c r="AB169" s="366">
        <f t="shared" si="26"/>
        <v>3549.7039964604774</v>
      </c>
      <c r="AC169" s="366">
        <f t="shared" si="27"/>
        <v>3546.6044910776318</v>
      </c>
      <c r="AD169" s="365">
        <f t="shared" si="28"/>
        <v>-3.0995053828455639</v>
      </c>
      <c r="AE169" s="367">
        <f t="shared" si="29"/>
        <v>-8.7317291411796001E-4</v>
      </c>
      <c r="AF169" s="324">
        <v>2</v>
      </c>
    </row>
    <row r="170" spans="1:32" ht="16.5">
      <c r="A170" s="351">
        <v>531</v>
      </c>
      <c r="B170" s="10" t="s">
        <v>122</v>
      </c>
      <c r="C170" s="365">
        <v>5169</v>
      </c>
      <c r="D170" s="365">
        <v>21234175.390000001</v>
      </c>
      <c r="E170" s="365">
        <v>21234175.390000001</v>
      </c>
      <c r="F170" s="366">
        <f t="shared" si="20"/>
        <v>0</v>
      </c>
      <c r="G170" s="365">
        <v>21985000</v>
      </c>
      <c r="H170" s="365">
        <v>21985000</v>
      </c>
      <c r="I170" s="366">
        <f t="shared" si="21"/>
        <v>0</v>
      </c>
      <c r="J170" s="365">
        <v>21609587.695</v>
      </c>
      <c r="K170" s="365">
        <v>21609587.695</v>
      </c>
      <c r="L170" s="366">
        <f t="shared" si="22"/>
        <v>0</v>
      </c>
      <c r="M170" s="365">
        <v>22073521.261259258</v>
      </c>
      <c r="N170" s="365">
        <v>22054494.436777446</v>
      </c>
      <c r="O170" s="366">
        <f t="shared" si="23"/>
        <v>-19026.824481811374</v>
      </c>
      <c r="P170" s="365">
        <v>564204.93000000005</v>
      </c>
      <c r="Q170" s="365">
        <v>564204.93000000005</v>
      </c>
      <c r="R170" s="366">
        <f t="shared" si="24"/>
        <v>0</v>
      </c>
      <c r="S170" s="365">
        <v>588000</v>
      </c>
      <c r="T170" s="365">
        <v>588000</v>
      </c>
      <c r="U170" s="365">
        <v>576102.46500000008</v>
      </c>
      <c r="V170" s="365">
        <v>576102.46500000008</v>
      </c>
      <c r="W170" s="365">
        <v>594146.50498068915</v>
      </c>
      <c r="X170" s="365">
        <v>593332.68867727509</v>
      </c>
      <c r="Y170" s="365">
        <v>22667667.766239949</v>
      </c>
      <c r="Z170" s="365">
        <v>22647827.12545472</v>
      </c>
      <c r="AA170" s="366">
        <f t="shared" si="25"/>
        <v>-19840.640785228461</v>
      </c>
      <c r="AB170" s="366">
        <f t="shared" si="26"/>
        <v>4385.3100727877636</v>
      </c>
      <c r="AC170" s="366">
        <f t="shared" si="27"/>
        <v>4381.4716822315186</v>
      </c>
      <c r="AD170" s="365">
        <f t="shared" si="28"/>
        <v>-3.8383905562450309</v>
      </c>
      <c r="AE170" s="367">
        <f t="shared" si="29"/>
        <v>-8.7528372966451308E-4</v>
      </c>
      <c r="AF170" s="324">
        <v>4</v>
      </c>
    </row>
    <row r="171" spans="1:32" ht="16.5">
      <c r="A171" s="351">
        <v>535</v>
      </c>
      <c r="B171" s="10" t="s">
        <v>123</v>
      </c>
      <c r="C171" s="365">
        <v>10396</v>
      </c>
      <c r="D171" s="365">
        <v>42724692.069999993</v>
      </c>
      <c r="E171" s="365">
        <v>42724692.069999993</v>
      </c>
      <c r="F171" s="366">
        <f t="shared" si="20"/>
        <v>0</v>
      </c>
      <c r="G171" s="365">
        <v>44673000</v>
      </c>
      <c r="H171" s="365">
        <v>44673000</v>
      </c>
      <c r="I171" s="366">
        <f t="shared" si="21"/>
        <v>0</v>
      </c>
      <c r="J171" s="365">
        <v>43698846.034999996</v>
      </c>
      <c r="K171" s="365">
        <v>43698846.034999996</v>
      </c>
      <c r="L171" s="366">
        <f t="shared" si="22"/>
        <v>0</v>
      </c>
      <c r="M171" s="365">
        <v>44637011.157286093</v>
      </c>
      <c r="N171" s="365">
        <v>44598535.167586476</v>
      </c>
      <c r="O171" s="366">
        <f t="shared" si="23"/>
        <v>-38475.989699617028</v>
      </c>
      <c r="P171" s="365">
        <v>1063616.8400000001</v>
      </c>
      <c r="Q171" s="365">
        <v>1063616.8400000001</v>
      </c>
      <c r="R171" s="366">
        <f t="shared" si="24"/>
        <v>0</v>
      </c>
      <c r="S171" s="365">
        <v>1261000</v>
      </c>
      <c r="T171" s="365">
        <v>1261000</v>
      </c>
      <c r="U171" s="365">
        <v>1162308.42</v>
      </c>
      <c r="V171" s="365">
        <v>1162308.42</v>
      </c>
      <c r="W171" s="365">
        <v>1198712.9502260103</v>
      </c>
      <c r="X171" s="365">
        <v>1197071.0451843585</v>
      </c>
      <c r="Y171" s="365">
        <v>45835724.107512102</v>
      </c>
      <c r="Z171" s="365">
        <v>45795606.212770835</v>
      </c>
      <c r="AA171" s="366">
        <f t="shared" si="25"/>
        <v>-40117.894741266966</v>
      </c>
      <c r="AB171" s="366">
        <f t="shared" si="26"/>
        <v>4408.9769245394482</v>
      </c>
      <c r="AC171" s="366">
        <f t="shared" si="27"/>
        <v>4405.1179504396723</v>
      </c>
      <c r="AD171" s="365">
        <f t="shared" si="28"/>
        <v>-3.8589740997758781</v>
      </c>
      <c r="AE171" s="367">
        <f t="shared" si="29"/>
        <v>-8.7525386633294255E-4</v>
      </c>
      <c r="AF171" s="324">
        <v>17</v>
      </c>
    </row>
    <row r="172" spans="1:32" ht="16.5">
      <c r="A172" s="351">
        <v>536</v>
      </c>
      <c r="B172" s="10" t="s">
        <v>124</v>
      </c>
      <c r="C172" s="365">
        <v>34884</v>
      </c>
      <c r="D172" s="365">
        <v>111869562.01999998</v>
      </c>
      <c r="E172" s="365">
        <v>111869562.01999998</v>
      </c>
      <c r="F172" s="366">
        <f t="shared" si="20"/>
        <v>0</v>
      </c>
      <c r="G172" s="365">
        <v>113699000</v>
      </c>
      <c r="H172" s="365">
        <v>113699000</v>
      </c>
      <c r="I172" s="366">
        <f t="shared" si="21"/>
        <v>0</v>
      </c>
      <c r="J172" s="365">
        <v>112784281.00999999</v>
      </c>
      <c r="K172" s="365">
        <v>112784281.00999999</v>
      </c>
      <c r="L172" s="366">
        <f t="shared" si="22"/>
        <v>0</v>
      </c>
      <c r="M172" s="365">
        <v>115205632.79354478</v>
      </c>
      <c r="N172" s="365">
        <v>115106328.41303678</v>
      </c>
      <c r="O172" s="366">
        <f t="shared" si="23"/>
        <v>-99304.380508005619</v>
      </c>
      <c r="P172" s="365">
        <v>2647979</v>
      </c>
      <c r="Q172" s="365">
        <v>2647979</v>
      </c>
      <c r="R172" s="366">
        <f t="shared" si="24"/>
        <v>0</v>
      </c>
      <c r="S172" s="365">
        <v>2802000</v>
      </c>
      <c r="T172" s="365">
        <v>2802000</v>
      </c>
      <c r="U172" s="365">
        <v>2724989.5</v>
      </c>
      <c r="V172" s="365">
        <v>2724989.5</v>
      </c>
      <c r="W172" s="365">
        <v>2810338.5871367096</v>
      </c>
      <c r="X172" s="365">
        <v>2806489.200931198</v>
      </c>
      <c r="Y172" s="365">
        <v>118015971.3806815</v>
      </c>
      <c r="Z172" s="365">
        <v>117912817.61396797</v>
      </c>
      <c r="AA172" s="366">
        <f t="shared" si="25"/>
        <v>-103153.76671352983</v>
      </c>
      <c r="AB172" s="366">
        <f t="shared" si="26"/>
        <v>3383.0974481332846</v>
      </c>
      <c r="AC172" s="366">
        <f t="shared" si="27"/>
        <v>3380.1403971439045</v>
      </c>
      <c r="AD172" s="365">
        <f t="shared" si="28"/>
        <v>-2.95705098938015</v>
      </c>
      <c r="AE172" s="367">
        <f t="shared" si="29"/>
        <v>-8.74066158221893E-4</v>
      </c>
      <c r="AF172" s="324">
        <v>6</v>
      </c>
    </row>
    <row r="173" spans="1:32" ht="16.5">
      <c r="A173" s="351">
        <v>538</v>
      </c>
      <c r="B173" s="10" t="s">
        <v>329</v>
      </c>
      <c r="C173" s="365">
        <v>4689</v>
      </c>
      <c r="D173" s="365">
        <v>15549436.510000002</v>
      </c>
      <c r="E173" s="365">
        <v>15549436.510000002</v>
      </c>
      <c r="F173" s="366">
        <f t="shared" si="20"/>
        <v>0</v>
      </c>
      <c r="G173" s="365">
        <v>15922000</v>
      </c>
      <c r="H173" s="365">
        <v>15922000</v>
      </c>
      <c r="I173" s="366">
        <f t="shared" si="21"/>
        <v>0</v>
      </c>
      <c r="J173" s="365">
        <v>15735718.255000001</v>
      </c>
      <c r="K173" s="365">
        <v>15735718.255000001</v>
      </c>
      <c r="L173" s="366">
        <f t="shared" si="22"/>
        <v>0</v>
      </c>
      <c r="M173" s="365">
        <v>16073546.444539325</v>
      </c>
      <c r="N173" s="365">
        <v>16059691.448619969</v>
      </c>
      <c r="O173" s="366">
        <f t="shared" si="23"/>
        <v>-13854.995919356123</v>
      </c>
      <c r="P173" s="365">
        <v>350691.44</v>
      </c>
      <c r="Q173" s="365">
        <v>350691.44</v>
      </c>
      <c r="R173" s="366">
        <f t="shared" si="24"/>
        <v>0</v>
      </c>
      <c r="S173" s="365">
        <v>361000</v>
      </c>
      <c r="T173" s="365">
        <v>361000</v>
      </c>
      <c r="U173" s="365">
        <v>355845.72</v>
      </c>
      <c r="V173" s="365">
        <v>355845.72</v>
      </c>
      <c r="W173" s="365">
        <v>366991.12344596011</v>
      </c>
      <c r="X173" s="365">
        <v>366488.44715826854</v>
      </c>
      <c r="Y173" s="365">
        <v>16440537.567985285</v>
      </c>
      <c r="Z173" s="365">
        <v>16426179.895778237</v>
      </c>
      <c r="AA173" s="366">
        <f t="shared" si="25"/>
        <v>-14357.672207048163</v>
      </c>
      <c r="AB173" s="366">
        <f t="shared" si="26"/>
        <v>3506.1926995063523</v>
      </c>
      <c r="AC173" s="366">
        <f t="shared" si="27"/>
        <v>3503.13070927239</v>
      </c>
      <c r="AD173" s="365">
        <f t="shared" si="28"/>
        <v>-3.0619902339622058</v>
      </c>
      <c r="AE173" s="367">
        <f t="shared" si="29"/>
        <v>-8.7330916934294934E-4</v>
      </c>
      <c r="AF173" s="324">
        <v>2</v>
      </c>
    </row>
    <row r="174" spans="1:32" ht="16.5">
      <c r="A174" s="351">
        <v>541</v>
      </c>
      <c r="B174" s="10" t="s">
        <v>125</v>
      </c>
      <c r="C174" s="365">
        <v>9423</v>
      </c>
      <c r="D174" s="365">
        <v>45684758.609999977</v>
      </c>
      <c r="E174" s="365">
        <v>45684758.609999977</v>
      </c>
      <c r="F174" s="366">
        <f t="shared" si="20"/>
        <v>0</v>
      </c>
      <c r="G174" s="365">
        <v>44526000</v>
      </c>
      <c r="H174" s="365">
        <v>44526000</v>
      </c>
      <c r="I174" s="366">
        <f t="shared" si="21"/>
        <v>0</v>
      </c>
      <c r="J174" s="365">
        <v>45105379.304999992</v>
      </c>
      <c r="K174" s="365">
        <v>45105379.304999992</v>
      </c>
      <c r="L174" s="366">
        <f t="shared" si="22"/>
        <v>0</v>
      </c>
      <c r="M174" s="365">
        <v>46073741.116145842</v>
      </c>
      <c r="N174" s="365">
        <v>46034026.701075323</v>
      </c>
      <c r="O174" s="366">
        <f t="shared" si="23"/>
        <v>-39714.415070518851</v>
      </c>
      <c r="P174" s="365">
        <v>906919.95000000007</v>
      </c>
      <c r="Q174" s="365">
        <v>906919.95000000007</v>
      </c>
      <c r="R174" s="366">
        <f t="shared" si="24"/>
        <v>0</v>
      </c>
      <c r="S174" s="365">
        <v>1042000</v>
      </c>
      <c r="T174" s="365">
        <v>1042000</v>
      </c>
      <c r="U174" s="365">
        <v>974459.97500000009</v>
      </c>
      <c r="V174" s="365">
        <v>974459.97500000009</v>
      </c>
      <c r="W174" s="365">
        <v>1004980.9253807302</v>
      </c>
      <c r="X174" s="365">
        <v>1003604.3796048333</v>
      </c>
      <c r="Y174" s="365">
        <v>47078722.041526571</v>
      </c>
      <c r="Z174" s="365">
        <v>47037631.080680154</v>
      </c>
      <c r="AA174" s="366">
        <f t="shared" si="25"/>
        <v>-41090.960846416652</v>
      </c>
      <c r="AB174" s="366">
        <f t="shared" si="26"/>
        <v>4996.150062774761</v>
      </c>
      <c r="AC174" s="366">
        <f t="shared" si="27"/>
        <v>4991.7893537811897</v>
      </c>
      <c r="AD174" s="365">
        <f t="shared" si="28"/>
        <v>-4.3607089935712793</v>
      </c>
      <c r="AE174" s="367">
        <f t="shared" si="29"/>
        <v>-8.7281385442402617E-4</v>
      </c>
      <c r="AF174" s="324">
        <v>12</v>
      </c>
    </row>
    <row r="175" spans="1:32" ht="16.5">
      <c r="A175" s="351">
        <v>543</v>
      </c>
      <c r="B175" s="10" t="s">
        <v>126</v>
      </c>
      <c r="C175" s="365">
        <v>44127</v>
      </c>
      <c r="D175" s="365">
        <v>125944979.75</v>
      </c>
      <c r="E175" s="365">
        <v>125944979.75</v>
      </c>
      <c r="F175" s="366">
        <f t="shared" si="20"/>
        <v>0</v>
      </c>
      <c r="G175" s="365">
        <v>137775000</v>
      </c>
      <c r="H175" s="365">
        <v>137775000</v>
      </c>
      <c r="I175" s="366">
        <f t="shared" si="21"/>
        <v>0</v>
      </c>
      <c r="J175" s="365">
        <v>131859989.875</v>
      </c>
      <c r="K175" s="365">
        <v>131859989.875</v>
      </c>
      <c r="L175" s="366">
        <f t="shared" si="22"/>
        <v>0</v>
      </c>
      <c r="M175" s="365">
        <v>134690875.69350979</v>
      </c>
      <c r="N175" s="365">
        <v>134574775.51987684</v>
      </c>
      <c r="O175" s="366">
        <f t="shared" si="23"/>
        <v>-116100.17363294959</v>
      </c>
      <c r="P175" s="365">
        <v>3513944.77</v>
      </c>
      <c r="Q175" s="365">
        <v>3513944.77</v>
      </c>
      <c r="R175" s="366">
        <f t="shared" si="24"/>
        <v>0</v>
      </c>
      <c r="S175" s="365">
        <v>3514000</v>
      </c>
      <c r="T175" s="365">
        <v>3514000</v>
      </c>
      <c r="U175" s="365">
        <v>3513972.3849999998</v>
      </c>
      <c r="V175" s="365">
        <v>3513972.3849999998</v>
      </c>
      <c r="W175" s="365">
        <v>3624033.1156132207</v>
      </c>
      <c r="X175" s="365">
        <v>3619069.1930640261</v>
      </c>
      <c r="Y175" s="365">
        <v>138314908.80912301</v>
      </c>
      <c r="Z175" s="365">
        <v>138193844.71294087</v>
      </c>
      <c r="AA175" s="366">
        <f t="shared" si="25"/>
        <v>-121064.09618213773</v>
      </c>
      <c r="AB175" s="366">
        <f t="shared" si="26"/>
        <v>3134.4734246407643</v>
      </c>
      <c r="AC175" s="366">
        <f t="shared" si="27"/>
        <v>3131.729886757334</v>
      </c>
      <c r="AD175" s="365">
        <f t="shared" si="28"/>
        <v>-2.7435378834302355</v>
      </c>
      <c r="AE175" s="367">
        <f t="shared" si="29"/>
        <v>-8.7527871886317456E-4</v>
      </c>
      <c r="AF175" s="324">
        <v>1</v>
      </c>
    </row>
    <row r="176" spans="1:32" ht="16.5">
      <c r="A176" s="351">
        <v>545</v>
      </c>
      <c r="B176" s="10" t="s">
        <v>330</v>
      </c>
      <c r="C176" s="365">
        <v>9562</v>
      </c>
      <c r="D176" s="365">
        <v>36791059.900000006</v>
      </c>
      <c r="E176" s="365">
        <v>35433628.560000002</v>
      </c>
      <c r="F176" s="366">
        <f t="shared" si="20"/>
        <v>-1357431.3400000036</v>
      </c>
      <c r="G176" s="365">
        <v>42200000</v>
      </c>
      <c r="H176" s="365">
        <v>42200000</v>
      </c>
      <c r="I176" s="366">
        <f t="shared" si="21"/>
        <v>0</v>
      </c>
      <c r="J176" s="365">
        <v>39495529.950000003</v>
      </c>
      <c r="K176" s="365">
        <v>38816814.280000001</v>
      </c>
      <c r="L176" s="366">
        <f t="shared" si="22"/>
        <v>-678715.67000000179</v>
      </c>
      <c r="M176" s="365">
        <v>40343454.598985441</v>
      </c>
      <c r="N176" s="365">
        <v>39615990.211130366</v>
      </c>
      <c r="O176" s="366">
        <f t="shared" si="23"/>
        <v>-727464.3878550753</v>
      </c>
      <c r="P176" s="365">
        <v>735338.7</v>
      </c>
      <c r="Q176" s="365">
        <v>727098.62</v>
      </c>
      <c r="R176" s="366">
        <f t="shared" si="24"/>
        <v>-8240.0799999999581</v>
      </c>
      <c r="S176" s="365">
        <v>704000</v>
      </c>
      <c r="T176" s="365">
        <v>704000</v>
      </c>
      <c r="U176" s="365">
        <v>719669.35</v>
      </c>
      <c r="V176" s="365">
        <v>715549.31</v>
      </c>
      <c r="W176" s="365">
        <v>742210.03210639663</v>
      </c>
      <c r="X176" s="365">
        <v>736950.1465047003</v>
      </c>
      <c r="Y176" s="365">
        <v>41085664.631091841</v>
      </c>
      <c r="Z176" s="365">
        <v>40352940.357635066</v>
      </c>
      <c r="AA176" s="366">
        <f t="shared" si="25"/>
        <v>-732724.27345677465</v>
      </c>
      <c r="AB176" s="366">
        <f t="shared" si="26"/>
        <v>4296.764759578733</v>
      </c>
      <c r="AC176" s="366">
        <f t="shared" si="27"/>
        <v>4220.1359922228685</v>
      </c>
      <c r="AD176" s="365">
        <f t="shared" si="28"/>
        <v>-76.628767355864511</v>
      </c>
      <c r="AE176" s="367">
        <f t="shared" si="29"/>
        <v>-1.7834061589021552E-2</v>
      </c>
      <c r="AF176" s="324">
        <v>15</v>
      </c>
    </row>
    <row r="177" spans="1:32" ht="16.5">
      <c r="A177" s="351">
        <v>560</v>
      </c>
      <c r="B177" s="10" t="s">
        <v>127</v>
      </c>
      <c r="C177" s="365">
        <v>15808</v>
      </c>
      <c r="D177" s="365">
        <v>53785811.720000006</v>
      </c>
      <c r="E177" s="365">
        <v>53785811.720000006</v>
      </c>
      <c r="F177" s="366">
        <f t="shared" si="20"/>
        <v>0</v>
      </c>
      <c r="G177" s="365">
        <v>57827000</v>
      </c>
      <c r="H177" s="365">
        <v>57827000</v>
      </c>
      <c r="I177" s="366">
        <f t="shared" si="21"/>
        <v>0</v>
      </c>
      <c r="J177" s="365">
        <v>55806405.859999999</v>
      </c>
      <c r="K177" s="365">
        <v>55806405.859999999</v>
      </c>
      <c r="L177" s="366">
        <f t="shared" si="22"/>
        <v>0</v>
      </c>
      <c r="M177" s="365">
        <v>57004506.687103331</v>
      </c>
      <c r="N177" s="365">
        <v>56955370.224888235</v>
      </c>
      <c r="O177" s="366">
        <f t="shared" si="23"/>
        <v>-49136.462215095758</v>
      </c>
      <c r="P177" s="365">
        <v>1952940.6700000002</v>
      </c>
      <c r="Q177" s="365">
        <v>1952940.6700000002</v>
      </c>
      <c r="R177" s="366">
        <f t="shared" si="24"/>
        <v>0</v>
      </c>
      <c r="S177" s="365">
        <v>1773000</v>
      </c>
      <c r="T177" s="365">
        <v>1773000</v>
      </c>
      <c r="U177" s="365">
        <v>1862970.335</v>
      </c>
      <c r="V177" s="365">
        <v>1862970.335</v>
      </c>
      <c r="W177" s="365">
        <v>1921320.2176160684</v>
      </c>
      <c r="X177" s="365">
        <v>1918688.5405733401</v>
      </c>
      <c r="Y177" s="365">
        <v>58925826.904719397</v>
      </c>
      <c r="Z177" s="365">
        <v>58874058.765461579</v>
      </c>
      <c r="AA177" s="366">
        <f t="shared" si="25"/>
        <v>-51768.13925781846</v>
      </c>
      <c r="AB177" s="366">
        <f t="shared" si="26"/>
        <v>3727.5953254503665</v>
      </c>
      <c r="AC177" s="366">
        <f t="shared" si="27"/>
        <v>3724.320519070191</v>
      </c>
      <c r="AD177" s="365">
        <f t="shared" si="28"/>
        <v>-3.2748063801755052</v>
      </c>
      <c r="AE177" s="367">
        <f t="shared" si="29"/>
        <v>-8.7853055234203689E-4</v>
      </c>
      <c r="AF177" s="324">
        <v>7</v>
      </c>
    </row>
    <row r="178" spans="1:32" ht="16.5">
      <c r="A178" s="351">
        <v>561</v>
      </c>
      <c r="B178" s="10" t="s">
        <v>128</v>
      </c>
      <c r="C178" s="365">
        <v>1337</v>
      </c>
      <c r="D178" s="365">
        <v>4736326.8599999994</v>
      </c>
      <c r="E178" s="365">
        <v>4736326.8599999994</v>
      </c>
      <c r="F178" s="366">
        <f t="shared" si="20"/>
        <v>0</v>
      </c>
      <c r="G178" s="365">
        <v>5061000</v>
      </c>
      <c r="H178" s="365">
        <v>5061000</v>
      </c>
      <c r="I178" s="366">
        <f t="shared" si="21"/>
        <v>0</v>
      </c>
      <c r="J178" s="365">
        <v>4898663.43</v>
      </c>
      <c r="K178" s="365">
        <v>4898663.43</v>
      </c>
      <c r="L178" s="366">
        <f t="shared" si="22"/>
        <v>0</v>
      </c>
      <c r="M178" s="365">
        <v>5003832.2294727247</v>
      </c>
      <c r="N178" s="365">
        <v>4999519.0509617031</v>
      </c>
      <c r="O178" s="366">
        <f t="shared" si="23"/>
        <v>-4313.1785110216588</v>
      </c>
      <c r="P178" s="365">
        <v>94238.66</v>
      </c>
      <c r="Q178" s="365">
        <v>94238.66</v>
      </c>
      <c r="R178" s="366">
        <f t="shared" si="24"/>
        <v>0</v>
      </c>
      <c r="S178" s="365">
        <v>102000</v>
      </c>
      <c r="T178" s="365">
        <v>102000</v>
      </c>
      <c r="U178" s="365">
        <v>98119.33</v>
      </c>
      <c r="V178" s="365">
        <v>98119.33</v>
      </c>
      <c r="W178" s="365">
        <v>101192.5144089548</v>
      </c>
      <c r="X178" s="365">
        <v>101053.90866555797</v>
      </c>
      <c r="Y178" s="365">
        <v>5105024.7438816791</v>
      </c>
      <c r="Z178" s="365">
        <v>5100572.9596272614</v>
      </c>
      <c r="AA178" s="366">
        <f t="shared" si="25"/>
        <v>-4451.7842544177547</v>
      </c>
      <c r="AB178" s="366">
        <f t="shared" si="26"/>
        <v>3818.2683200311735</v>
      </c>
      <c r="AC178" s="366">
        <f t="shared" si="27"/>
        <v>3814.9386384646682</v>
      </c>
      <c r="AD178" s="365">
        <f t="shared" si="28"/>
        <v>-3.3296815665053145</v>
      </c>
      <c r="AE178" s="367">
        <f t="shared" si="29"/>
        <v>-8.7203970162006057E-4</v>
      </c>
      <c r="AF178" s="324">
        <v>2</v>
      </c>
    </row>
    <row r="179" spans="1:32" ht="16.5">
      <c r="A179" s="351">
        <v>562</v>
      </c>
      <c r="B179" s="10" t="s">
        <v>129</v>
      </c>
      <c r="C179" s="365">
        <v>8978</v>
      </c>
      <c r="D179" s="365">
        <v>37832026.650000006</v>
      </c>
      <c r="E179" s="365">
        <v>37832026.57</v>
      </c>
      <c r="F179" s="366">
        <f t="shared" si="20"/>
        <v>-8.0000005662441254E-2</v>
      </c>
      <c r="G179" s="365">
        <v>38889000</v>
      </c>
      <c r="H179" s="365">
        <v>38889000</v>
      </c>
      <c r="I179" s="366">
        <f t="shared" si="21"/>
        <v>0</v>
      </c>
      <c r="J179" s="365">
        <v>38360513.325000003</v>
      </c>
      <c r="K179" s="365">
        <v>38360513.284999996</v>
      </c>
      <c r="L179" s="366">
        <f t="shared" si="22"/>
        <v>-4.0000006556510925E-2</v>
      </c>
      <c r="M179" s="365">
        <v>39184070.442404926</v>
      </c>
      <c r="N179" s="365">
        <v>39150294.710699692</v>
      </c>
      <c r="O179" s="366">
        <f t="shared" si="23"/>
        <v>-33775.731705233455</v>
      </c>
      <c r="P179" s="365">
        <v>706539.4</v>
      </c>
      <c r="Q179" s="365">
        <v>706539.4</v>
      </c>
      <c r="R179" s="366">
        <f t="shared" si="24"/>
        <v>0</v>
      </c>
      <c r="S179" s="365">
        <v>732000</v>
      </c>
      <c r="T179" s="365">
        <v>732000</v>
      </c>
      <c r="U179" s="365">
        <v>719269.7</v>
      </c>
      <c r="V179" s="365">
        <v>719269.7</v>
      </c>
      <c r="W179" s="365">
        <v>741797.86471406394</v>
      </c>
      <c r="X179" s="365">
        <v>740781.80690495216</v>
      </c>
      <c r="Y179" s="365">
        <v>39925868.30711899</v>
      </c>
      <c r="Z179" s="365">
        <v>39891076.517604642</v>
      </c>
      <c r="AA179" s="366">
        <f t="shared" si="25"/>
        <v>-34791.789514347911</v>
      </c>
      <c r="AB179" s="366">
        <f t="shared" si="26"/>
        <v>4447.0782253418347</v>
      </c>
      <c r="AC179" s="366">
        <f t="shared" si="27"/>
        <v>4443.2029981738297</v>
      </c>
      <c r="AD179" s="365">
        <f t="shared" si="28"/>
        <v>-3.8752271680050399</v>
      </c>
      <c r="AE179" s="367">
        <f t="shared" si="29"/>
        <v>-8.7140971479249426E-4</v>
      </c>
      <c r="AF179" s="324">
        <v>6</v>
      </c>
    </row>
    <row r="180" spans="1:32" ht="16.5">
      <c r="A180" s="351">
        <v>563</v>
      </c>
      <c r="B180" s="10" t="s">
        <v>130</v>
      </c>
      <c r="C180" s="365">
        <v>7102</v>
      </c>
      <c r="D180" s="365">
        <v>33839844.240000002</v>
      </c>
      <c r="E180" s="365">
        <v>33839844.240000002</v>
      </c>
      <c r="F180" s="366">
        <f t="shared" si="20"/>
        <v>0</v>
      </c>
      <c r="G180" s="365">
        <v>33877000</v>
      </c>
      <c r="H180" s="365">
        <v>33877000</v>
      </c>
      <c r="I180" s="366">
        <f t="shared" si="21"/>
        <v>0</v>
      </c>
      <c r="J180" s="365">
        <v>33858422.120000005</v>
      </c>
      <c r="K180" s="365">
        <v>33858422.120000005</v>
      </c>
      <c r="L180" s="366">
        <f t="shared" si="22"/>
        <v>0</v>
      </c>
      <c r="M180" s="365">
        <v>34585324.397995688</v>
      </c>
      <c r="N180" s="365">
        <v>34555512.711442433</v>
      </c>
      <c r="O180" s="366">
        <f t="shared" si="23"/>
        <v>-29811.686553254724</v>
      </c>
      <c r="P180" s="365">
        <v>975166.02</v>
      </c>
      <c r="Q180" s="365">
        <v>975166.02</v>
      </c>
      <c r="R180" s="366">
        <f t="shared" si="24"/>
        <v>0</v>
      </c>
      <c r="S180" s="365">
        <v>997000</v>
      </c>
      <c r="T180" s="365">
        <v>997000</v>
      </c>
      <c r="U180" s="365">
        <v>986083.01</v>
      </c>
      <c r="V180" s="365">
        <v>986083.01</v>
      </c>
      <c r="W180" s="365">
        <v>1016968.0041420026</v>
      </c>
      <c r="X180" s="365">
        <v>1015575.0393851902</v>
      </c>
      <c r="Y180" s="365">
        <v>35602292.402137689</v>
      </c>
      <c r="Z180" s="365">
        <v>35571087.750827625</v>
      </c>
      <c r="AA180" s="366">
        <f t="shared" si="25"/>
        <v>-31204.651310063899</v>
      </c>
      <c r="AB180" s="366">
        <f t="shared" si="26"/>
        <v>5012.9952692393254</v>
      </c>
      <c r="AC180" s="366">
        <f t="shared" si="27"/>
        <v>5008.6014856135771</v>
      </c>
      <c r="AD180" s="365">
        <f t="shared" si="28"/>
        <v>-4.3937836257482559</v>
      </c>
      <c r="AE180" s="367">
        <f t="shared" si="29"/>
        <v>-8.7647870978640899E-4</v>
      </c>
      <c r="AF180" s="324">
        <v>17</v>
      </c>
    </row>
    <row r="181" spans="1:32" ht="16.5">
      <c r="A181" s="351">
        <v>564</v>
      </c>
      <c r="B181" s="10" t="s">
        <v>331</v>
      </c>
      <c r="C181" s="365">
        <v>209551</v>
      </c>
      <c r="D181" s="365">
        <v>681105197.30999982</v>
      </c>
      <c r="E181" s="365">
        <v>683329529.27999973</v>
      </c>
      <c r="F181" s="366">
        <f t="shared" si="20"/>
        <v>2224331.9699999094</v>
      </c>
      <c r="G181" s="365">
        <v>720714000</v>
      </c>
      <c r="H181" s="365">
        <v>720714000</v>
      </c>
      <c r="I181" s="366">
        <f t="shared" si="21"/>
        <v>0</v>
      </c>
      <c r="J181" s="365">
        <v>700909598.65499997</v>
      </c>
      <c r="K181" s="365">
        <v>702021764.63999987</v>
      </c>
      <c r="L181" s="366">
        <f t="shared" si="22"/>
        <v>1112165.9849998951</v>
      </c>
      <c r="M181" s="365">
        <v>715957340.16302514</v>
      </c>
      <c r="N181" s="365">
        <v>716475266.50089383</v>
      </c>
      <c r="O181" s="366">
        <f t="shared" si="23"/>
        <v>517926.33786869049</v>
      </c>
      <c r="P181" s="365">
        <v>13676401.079999996</v>
      </c>
      <c r="Q181" s="365">
        <v>13676401.08</v>
      </c>
      <c r="R181" s="366">
        <f t="shared" si="24"/>
        <v>0</v>
      </c>
      <c r="S181" s="365">
        <v>15452000</v>
      </c>
      <c r="T181" s="365">
        <v>15452000</v>
      </c>
      <c r="U181" s="365">
        <v>14564200.539999999</v>
      </c>
      <c r="V181" s="365">
        <v>14564200.539999999</v>
      </c>
      <c r="W181" s="365">
        <v>15020364.213645337</v>
      </c>
      <c r="X181" s="365">
        <v>14999790.471011471</v>
      </c>
      <c r="Y181" s="365">
        <v>730977704.37667048</v>
      </c>
      <c r="Z181" s="365">
        <v>731475056.97190535</v>
      </c>
      <c r="AA181" s="366">
        <f t="shared" si="25"/>
        <v>497352.59523487091</v>
      </c>
      <c r="AB181" s="366">
        <f t="shared" si="26"/>
        <v>3488.304538640572</v>
      </c>
      <c r="AC181" s="366">
        <f t="shared" si="27"/>
        <v>3490.6779589307871</v>
      </c>
      <c r="AD181" s="365">
        <f t="shared" si="28"/>
        <v>2.3734202902151083</v>
      </c>
      <c r="AE181" s="367">
        <f t="shared" si="29"/>
        <v>6.8039365941944228E-4</v>
      </c>
      <c r="AF181" s="324">
        <v>17</v>
      </c>
    </row>
    <row r="182" spans="1:32" ht="16.5">
      <c r="A182" s="351">
        <v>576</v>
      </c>
      <c r="B182" s="10" t="s">
        <v>131</v>
      </c>
      <c r="C182" s="365">
        <v>2813</v>
      </c>
      <c r="D182" s="365">
        <v>13852080.75</v>
      </c>
      <c r="E182" s="365">
        <v>13852080.759999998</v>
      </c>
      <c r="F182" s="366">
        <f t="shared" si="20"/>
        <v>9.9999979138374329E-3</v>
      </c>
      <c r="G182" s="365">
        <v>13853000</v>
      </c>
      <c r="H182" s="365">
        <v>13853000</v>
      </c>
      <c r="I182" s="366">
        <f t="shared" si="21"/>
        <v>0</v>
      </c>
      <c r="J182" s="365">
        <v>13852540.375</v>
      </c>
      <c r="K182" s="365">
        <v>13852540.379999999</v>
      </c>
      <c r="L182" s="366">
        <f t="shared" si="22"/>
        <v>4.9999989569187164E-3</v>
      </c>
      <c r="M182" s="365">
        <v>14149938.851483248</v>
      </c>
      <c r="N182" s="365">
        <v>14137741.96240836</v>
      </c>
      <c r="O182" s="366">
        <f t="shared" si="23"/>
        <v>-12196.88907488808</v>
      </c>
      <c r="P182" s="365">
        <v>286943</v>
      </c>
      <c r="Q182" s="365">
        <v>286943</v>
      </c>
      <c r="R182" s="366">
        <f t="shared" si="24"/>
        <v>0</v>
      </c>
      <c r="S182" s="365">
        <v>300000</v>
      </c>
      <c r="T182" s="365">
        <v>300000</v>
      </c>
      <c r="U182" s="365">
        <v>293471.5</v>
      </c>
      <c r="V182" s="365">
        <v>293471.5</v>
      </c>
      <c r="W182" s="365">
        <v>302663.28757409554</v>
      </c>
      <c r="X182" s="365">
        <v>302248.72262116242</v>
      </c>
      <c r="Y182" s="365">
        <v>14452602.139057344</v>
      </c>
      <c r="Z182" s="365">
        <v>14439990.685029522</v>
      </c>
      <c r="AA182" s="366">
        <f t="shared" si="25"/>
        <v>-12611.454027822241</v>
      </c>
      <c r="AB182" s="366">
        <f t="shared" si="26"/>
        <v>5137.7895979585301</v>
      </c>
      <c r="AC182" s="366">
        <f t="shared" si="27"/>
        <v>5133.3063224420621</v>
      </c>
      <c r="AD182" s="365">
        <f t="shared" si="28"/>
        <v>-4.4832755164679838</v>
      </c>
      <c r="AE182" s="367">
        <f t="shared" si="29"/>
        <v>-8.726078464266786E-4</v>
      </c>
      <c r="AF182" s="324">
        <v>7</v>
      </c>
    </row>
    <row r="183" spans="1:32" ht="16.5">
      <c r="A183" s="351">
        <v>577</v>
      </c>
      <c r="B183" s="10" t="s">
        <v>332</v>
      </c>
      <c r="C183" s="365">
        <v>11041</v>
      </c>
      <c r="D183" s="365">
        <v>35473709.5</v>
      </c>
      <c r="E183" s="365">
        <v>34202810.450000003</v>
      </c>
      <c r="F183" s="366">
        <f t="shared" si="20"/>
        <v>-1270899.049999997</v>
      </c>
      <c r="G183" s="365">
        <v>37379000</v>
      </c>
      <c r="H183" s="365">
        <v>37379000</v>
      </c>
      <c r="I183" s="366">
        <f t="shared" si="21"/>
        <v>0</v>
      </c>
      <c r="J183" s="365">
        <v>36426354.75</v>
      </c>
      <c r="K183" s="365">
        <v>35790905.225000001</v>
      </c>
      <c r="L183" s="366">
        <f t="shared" si="22"/>
        <v>-635449.52499999851</v>
      </c>
      <c r="M183" s="365">
        <v>37208387.656111509</v>
      </c>
      <c r="N183" s="365">
        <v>36527782.543237977</v>
      </c>
      <c r="O183" s="366">
        <f t="shared" si="23"/>
        <v>-680605.11287353188</v>
      </c>
      <c r="P183" s="365">
        <v>810087.14999999991</v>
      </c>
      <c r="Q183" s="365">
        <v>810087.14999999991</v>
      </c>
      <c r="R183" s="366">
        <f t="shared" si="24"/>
        <v>0</v>
      </c>
      <c r="S183" s="365">
        <v>825000</v>
      </c>
      <c r="T183" s="365">
        <v>825000</v>
      </c>
      <c r="U183" s="365">
        <v>817543.57499999995</v>
      </c>
      <c r="V183" s="365">
        <v>817543.57499999995</v>
      </c>
      <c r="W183" s="365">
        <v>843149.76460943941</v>
      </c>
      <c r="X183" s="365">
        <v>841994.88274291868</v>
      </c>
      <c r="Y183" s="365">
        <v>38051537.42072095</v>
      </c>
      <c r="Z183" s="365">
        <v>37369777.425980896</v>
      </c>
      <c r="AA183" s="366">
        <f t="shared" si="25"/>
        <v>-681759.99474005401</v>
      </c>
      <c r="AB183" s="366">
        <f t="shared" si="26"/>
        <v>3446.3850575782039</v>
      </c>
      <c r="AC183" s="366">
        <f t="shared" si="27"/>
        <v>3384.6370279848652</v>
      </c>
      <c r="AD183" s="365">
        <f t="shared" si="28"/>
        <v>-61.748029593338742</v>
      </c>
      <c r="AE183" s="367">
        <f t="shared" si="29"/>
        <v>-1.7916752934371605E-2</v>
      </c>
      <c r="AF183" s="324">
        <v>2</v>
      </c>
    </row>
    <row r="184" spans="1:32" ht="16.5">
      <c r="A184" s="351">
        <v>578</v>
      </c>
      <c r="B184" s="10" t="s">
        <v>132</v>
      </c>
      <c r="C184" s="365">
        <v>3183</v>
      </c>
      <c r="D184" s="365">
        <v>16496766.309999997</v>
      </c>
      <c r="E184" s="365">
        <v>16496766.309999997</v>
      </c>
      <c r="F184" s="366">
        <f t="shared" si="20"/>
        <v>0</v>
      </c>
      <c r="G184" s="365">
        <v>16568000</v>
      </c>
      <c r="H184" s="365">
        <v>16568000</v>
      </c>
      <c r="I184" s="366">
        <f t="shared" si="21"/>
        <v>0</v>
      </c>
      <c r="J184" s="365">
        <v>16532383.154999997</v>
      </c>
      <c r="K184" s="365">
        <v>16532383.154999997</v>
      </c>
      <c r="L184" s="366">
        <f t="shared" si="22"/>
        <v>0</v>
      </c>
      <c r="M184" s="365">
        <v>16887314.844772048</v>
      </c>
      <c r="N184" s="365">
        <v>16872758.400799308</v>
      </c>
      <c r="O184" s="366">
        <f t="shared" si="23"/>
        <v>-14556.443972740322</v>
      </c>
      <c r="P184" s="365">
        <v>504979.10000000003</v>
      </c>
      <c r="Q184" s="365">
        <v>504979.1</v>
      </c>
      <c r="R184" s="366">
        <f t="shared" si="24"/>
        <v>0</v>
      </c>
      <c r="S184" s="365">
        <v>474000</v>
      </c>
      <c r="T184" s="365">
        <v>474000</v>
      </c>
      <c r="U184" s="365">
        <v>489489.55000000005</v>
      </c>
      <c r="V184" s="365">
        <v>489489.55</v>
      </c>
      <c r="W184" s="365">
        <v>504820.79669121065</v>
      </c>
      <c r="X184" s="365">
        <v>504129.3318905161</v>
      </c>
      <c r="Y184" s="365">
        <v>17392135.641463257</v>
      </c>
      <c r="Z184" s="365">
        <v>17376887.732689824</v>
      </c>
      <c r="AA184" s="366">
        <f t="shared" si="25"/>
        <v>-15247.908773433417</v>
      </c>
      <c r="AB184" s="366">
        <f t="shared" si="26"/>
        <v>5464.0702612199993</v>
      </c>
      <c r="AC184" s="366">
        <f t="shared" si="27"/>
        <v>5459.2798406188576</v>
      </c>
      <c r="AD184" s="365">
        <f t="shared" si="28"/>
        <v>-4.7904206011417045</v>
      </c>
      <c r="AE184" s="367">
        <f t="shared" si="29"/>
        <v>-8.7671284813825134E-4</v>
      </c>
      <c r="AF184" s="324">
        <v>18</v>
      </c>
    </row>
    <row r="185" spans="1:32" ht="16.5">
      <c r="A185" s="351">
        <v>580</v>
      </c>
      <c r="B185" s="10" t="s">
        <v>133</v>
      </c>
      <c r="C185" s="365">
        <v>4567</v>
      </c>
      <c r="D185" s="365">
        <v>23709416</v>
      </c>
      <c r="E185" s="365">
        <v>23325813.080000002</v>
      </c>
      <c r="F185" s="366">
        <f t="shared" si="20"/>
        <v>-383602.91999999806</v>
      </c>
      <c r="G185" s="365">
        <v>24888000</v>
      </c>
      <c r="H185" s="365">
        <v>24888000</v>
      </c>
      <c r="I185" s="366">
        <f t="shared" si="21"/>
        <v>0</v>
      </c>
      <c r="J185" s="365">
        <v>24298708</v>
      </c>
      <c r="K185" s="365">
        <v>24106906.539999999</v>
      </c>
      <c r="L185" s="366">
        <f t="shared" si="22"/>
        <v>-191801.46000000089</v>
      </c>
      <c r="M185" s="365">
        <v>24820373.957585149</v>
      </c>
      <c r="N185" s="365">
        <v>24603229.070277907</v>
      </c>
      <c r="O185" s="366">
        <f t="shared" si="23"/>
        <v>-217144.88730724156</v>
      </c>
      <c r="P185" s="365">
        <v>413175.11</v>
      </c>
      <c r="Q185" s="365">
        <v>535557.91</v>
      </c>
      <c r="R185" s="366">
        <f t="shared" si="24"/>
        <v>122382.80000000005</v>
      </c>
      <c r="S185" s="365">
        <v>535000</v>
      </c>
      <c r="T185" s="365">
        <v>535000</v>
      </c>
      <c r="U185" s="365">
        <v>474087.55499999999</v>
      </c>
      <c r="V185" s="365">
        <v>535278.95500000007</v>
      </c>
      <c r="W185" s="365">
        <v>488936.39755228302</v>
      </c>
      <c r="X185" s="365">
        <v>551288.21842918533</v>
      </c>
      <c r="Y185" s="365">
        <v>25309310.35513743</v>
      </c>
      <c r="Z185" s="365">
        <v>25154517.288707092</v>
      </c>
      <c r="AA185" s="366">
        <f t="shared" si="25"/>
        <v>-154793.06643033773</v>
      </c>
      <c r="AB185" s="366">
        <f t="shared" si="26"/>
        <v>5541.780239793613</v>
      </c>
      <c r="AC185" s="366">
        <f t="shared" si="27"/>
        <v>5507.886421875869</v>
      </c>
      <c r="AD185" s="365">
        <f t="shared" si="28"/>
        <v>-33.893817917743945</v>
      </c>
      <c r="AE185" s="367">
        <f t="shared" si="29"/>
        <v>-6.1160523245516168E-3</v>
      </c>
      <c r="AF185" s="324">
        <v>9</v>
      </c>
    </row>
    <row r="186" spans="1:32" ht="16.5">
      <c r="A186" s="351">
        <v>581</v>
      </c>
      <c r="B186" s="10" t="s">
        <v>134</v>
      </c>
      <c r="C186" s="365">
        <v>6286</v>
      </c>
      <c r="D186" s="365">
        <v>30265942.480000004</v>
      </c>
      <c r="E186" s="365">
        <v>27896959.150000006</v>
      </c>
      <c r="F186" s="366">
        <f t="shared" si="20"/>
        <v>-2368983.3299999982</v>
      </c>
      <c r="G186" s="365">
        <v>28070000</v>
      </c>
      <c r="H186" s="365">
        <v>28070000</v>
      </c>
      <c r="I186" s="366">
        <f t="shared" si="21"/>
        <v>0</v>
      </c>
      <c r="J186" s="365">
        <v>29167971.240000002</v>
      </c>
      <c r="K186" s="365">
        <v>27983479.575000003</v>
      </c>
      <c r="L186" s="366">
        <f t="shared" si="22"/>
        <v>-1184491.6649999991</v>
      </c>
      <c r="M186" s="365">
        <v>29794174.808014017</v>
      </c>
      <c r="N186" s="365">
        <v>28559614.524774618</v>
      </c>
      <c r="O186" s="366">
        <f t="shared" si="23"/>
        <v>-1234560.2832393982</v>
      </c>
      <c r="P186" s="365">
        <v>482928.54</v>
      </c>
      <c r="Q186" s="365">
        <v>493632.54</v>
      </c>
      <c r="R186" s="366">
        <f t="shared" si="24"/>
        <v>10704</v>
      </c>
      <c r="S186" s="365">
        <v>500000</v>
      </c>
      <c r="T186" s="365">
        <v>500000</v>
      </c>
      <c r="U186" s="365">
        <v>491464.27</v>
      </c>
      <c r="V186" s="365">
        <v>496816.27</v>
      </c>
      <c r="W186" s="365">
        <v>506857.36667241267</v>
      </c>
      <c r="X186" s="365">
        <v>511675.18135461368</v>
      </c>
      <c r="Y186" s="365">
        <v>30301032.174686428</v>
      </c>
      <c r="Z186" s="365">
        <v>29071289.706129231</v>
      </c>
      <c r="AA186" s="366">
        <f t="shared" si="25"/>
        <v>-1229742.4685571976</v>
      </c>
      <c r="AB186" s="366">
        <f t="shared" si="26"/>
        <v>4820.3996459889322</v>
      </c>
      <c r="AC186" s="366">
        <f t="shared" si="27"/>
        <v>4624.7676910800556</v>
      </c>
      <c r="AD186" s="365">
        <f t="shared" si="28"/>
        <v>-195.63195490887665</v>
      </c>
      <c r="AE186" s="367">
        <f t="shared" si="29"/>
        <v>-4.0584177511435705E-2</v>
      </c>
      <c r="AF186" s="324">
        <v>6</v>
      </c>
    </row>
    <row r="187" spans="1:32" ht="16.5">
      <c r="A187" s="351">
        <v>583</v>
      </c>
      <c r="B187" s="10" t="s">
        <v>135</v>
      </c>
      <c r="C187" s="365">
        <v>924</v>
      </c>
      <c r="D187" s="365">
        <v>4027035.0500000003</v>
      </c>
      <c r="E187" s="365">
        <v>5988599</v>
      </c>
      <c r="F187" s="366">
        <f t="shared" si="20"/>
        <v>1961563.9499999997</v>
      </c>
      <c r="G187" s="365">
        <v>6722000</v>
      </c>
      <c r="H187" s="365">
        <v>6722000</v>
      </c>
      <c r="I187" s="366">
        <f t="shared" si="21"/>
        <v>0</v>
      </c>
      <c r="J187" s="365">
        <v>5374517.5250000004</v>
      </c>
      <c r="K187" s="365">
        <v>6355299.5</v>
      </c>
      <c r="L187" s="366">
        <f t="shared" si="22"/>
        <v>980781.97499999963</v>
      </c>
      <c r="M187" s="365">
        <v>5489902.3772002608</v>
      </c>
      <c r="N187" s="365">
        <v>6486144.9207212403</v>
      </c>
      <c r="O187" s="366">
        <f t="shared" si="23"/>
        <v>996242.54352097958</v>
      </c>
      <c r="P187" s="365">
        <v>205000</v>
      </c>
      <c r="Q187" s="365">
        <v>202971</v>
      </c>
      <c r="R187" s="366">
        <f t="shared" si="24"/>
        <v>-2029</v>
      </c>
      <c r="S187" s="365">
        <v>310000</v>
      </c>
      <c r="T187" s="365">
        <v>310000</v>
      </c>
      <c r="U187" s="365">
        <v>257500</v>
      </c>
      <c r="V187" s="365">
        <v>256485.5</v>
      </c>
      <c r="W187" s="365">
        <v>265565.12830148614</v>
      </c>
      <c r="X187" s="365">
        <v>264156.53562901384</v>
      </c>
      <c r="Y187" s="365">
        <v>5755467.5055017471</v>
      </c>
      <c r="Z187" s="365">
        <v>6750301.4563502539</v>
      </c>
      <c r="AA187" s="366">
        <f t="shared" si="25"/>
        <v>994833.95084850676</v>
      </c>
      <c r="AB187" s="366">
        <f t="shared" si="26"/>
        <v>6228.8609366902028</v>
      </c>
      <c r="AC187" s="366">
        <f t="shared" si="27"/>
        <v>7305.5210566561191</v>
      </c>
      <c r="AD187" s="365">
        <f t="shared" si="28"/>
        <v>1076.6601199659162</v>
      </c>
      <c r="AE187" s="367">
        <f t="shared" si="29"/>
        <v>0.17285024194777024</v>
      </c>
      <c r="AF187" s="324">
        <v>19</v>
      </c>
    </row>
    <row r="188" spans="1:32" ht="16.5">
      <c r="A188" s="351">
        <v>584</v>
      </c>
      <c r="B188" s="10" t="s">
        <v>136</v>
      </c>
      <c r="C188" s="365">
        <v>2676</v>
      </c>
      <c r="D188" s="365">
        <v>11260131.07</v>
      </c>
      <c r="E188" s="365">
        <v>11260131.07</v>
      </c>
      <c r="F188" s="366">
        <f t="shared" si="20"/>
        <v>0</v>
      </c>
      <c r="G188" s="365">
        <v>11760000</v>
      </c>
      <c r="H188" s="365">
        <v>11760000</v>
      </c>
      <c r="I188" s="366">
        <f t="shared" si="21"/>
        <v>0</v>
      </c>
      <c r="J188" s="365">
        <v>11510065.535</v>
      </c>
      <c r="K188" s="365">
        <v>11510065.535</v>
      </c>
      <c r="L188" s="366">
        <f t="shared" si="22"/>
        <v>0</v>
      </c>
      <c r="M188" s="365">
        <v>11757173.708783707</v>
      </c>
      <c r="N188" s="365">
        <v>11747039.318447361</v>
      </c>
      <c r="O188" s="366">
        <f t="shared" si="23"/>
        <v>-10134.390336345881</v>
      </c>
      <c r="P188" s="365">
        <v>346170.32999999996</v>
      </c>
      <c r="Q188" s="365">
        <v>346170.32999999996</v>
      </c>
      <c r="R188" s="366">
        <f t="shared" si="24"/>
        <v>0</v>
      </c>
      <c r="S188" s="365">
        <v>457000</v>
      </c>
      <c r="T188" s="365">
        <v>457000</v>
      </c>
      <c r="U188" s="365">
        <v>401585.16499999998</v>
      </c>
      <c r="V188" s="365">
        <v>401585.16499999998</v>
      </c>
      <c r="W188" s="365">
        <v>414163.1684163048</v>
      </c>
      <c r="X188" s="365">
        <v>413595.8794801496</v>
      </c>
      <c r="Y188" s="365">
        <v>12171336.877200011</v>
      </c>
      <c r="Z188" s="365">
        <v>12160635.19792751</v>
      </c>
      <c r="AA188" s="366">
        <f t="shared" si="25"/>
        <v>-10701.679272500798</v>
      </c>
      <c r="AB188" s="366">
        <f t="shared" si="26"/>
        <v>4548.332166367717</v>
      </c>
      <c r="AC188" s="366">
        <f t="shared" si="27"/>
        <v>4544.3330336051986</v>
      </c>
      <c r="AD188" s="365">
        <f t="shared" si="28"/>
        <v>-3.9991327625184567</v>
      </c>
      <c r="AE188" s="367">
        <f t="shared" si="29"/>
        <v>-8.7925257352348366E-4</v>
      </c>
      <c r="AF188" s="324">
        <v>16</v>
      </c>
    </row>
    <row r="189" spans="1:32" ht="16.5">
      <c r="A189" s="351">
        <v>588</v>
      </c>
      <c r="B189" s="10" t="s">
        <v>137</v>
      </c>
      <c r="C189" s="365">
        <v>1644</v>
      </c>
      <c r="D189" s="365">
        <v>9319979.0800000001</v>
      </c>
      <c r="E189" s="365">
        <v>9319979.0800000001</v>
      </c>
      <c r="F189" s="366">
        <f t="shared" si="20"/>
        <v>0</v>
      </c>
      <c r="G189" s="365">
        <v>8913000</v>
      </c>
      <c r="H189" s="365">
        <v>8913000</v>
      </c>
      <c r="I189" s="366">
        <f t="shared" si="21"/>
        <v>0</v>
      </c>
      <c r="J189" s="365">
        <v>9116489.5399999991</v>
      </c>
      <c r="K189" s="365">
        <v>9116489.5399999991</v>
      </c>
      <c r="L189" s="366">
        <f t="shared" si="22"/>
        <v>0</v>
      </c>
      <c r="M189" s="365">
        <v>9312210.3267059866</v>
      </c>
      <c r="N189" s="365">
        <v>9304183.433790857</v>
      </c>
      <c r="O189" s="366">
        <f t="shared" si="23"/>
        <v>-8026.8929151296616</v>
      </c>
      <c r="P189" s="365">
        <v>155084.85</v>
      </c>
      <c r="Q189" s="365">
        <v>155084.85</v>
      </c>
      <c r="R189" s="366">
        <f t="shared" si="24"/>
        <v>0</v>
      </c>
      <c r="S189" s="365">
        <v>166000</v>
      </c>
      <c r="T189" s="365">
        <v>166000</v>
      </c>
      <c r="U189" s="365">
        <v>160542.42499999999</v>
      </c>
      <c r="V189" s="365">
        <v>160542.42499999999</v>
      </c>
      <c r="W189" s="365">
        <v>165570.7560891523</v>
      </c>
      <c r="X189" s="365">
        <v>165343.96996898766</v>
      </c>
      <c r="Y189" s="365">
        <v>9477781.0827951394</v>
      </c>
      <c r="Z189" s="365">
        <v>9469527.4037598446</v>
      </c>
      <c r="AA189" s="366">
        <f t="shared" si="25"/>
        <v>-8253.679035294801</v>
      </c>
      <c r="AB189" s="366">
        <f t="shared" si="26"/>
        <v>5765.0736513352431</v>
      </c>
      <c r="AC189" s="366">
        <f t="shared" si="27"/>
        <v>5760.0531653040416</v>
      </c>
      <c r="AD189" s="365">
        <f t="shared" si="28"/>
        <v>-5.0204860312014716</v>
      </c>
      <c r="AE189" s="367">
        <f t="shared" si="29"/>
        <v>-8.7084508105784249E-4</v>
      </c>
      <c r="AF189" s="324">
        <v>10</v>
      </c>
    </row>
    <row r="190" spans="1:32" ht="16.5">
      <c r="A190" s="351">
        <v>592</v>
      </c>
      <c r="B190" s="10" t="s">
        <v>138</v>
      </c>
      <c r="C190" s="365">
        <v>3678</v>
      </c>
      <c r="D190" s="365">
        <v>13769693.66</v>
      </c>
      <c r="E190" s="365">
        <v>13666920.51</v>
      </c>
      <c r="F190" s="366">
        <f t="shared" si="20"/>
        <v>-102773.15000000037</v>
      </c>
      <c r="G190" s="365">
        <v>12771000</v>
      </c>
      <c r="H190" s="365">
        <v>12771000</v>
      </c>
      <c r="I190" s="366">
        <f t="shared" si="21"/>
        <v>0</v>
      </c>
      <c r="J190" s="365">
        <v>13270346.83</v>
      </c>
      <c r="K190" s="365">
        <v>13218960.254999999</v>
      </c>
      <c r="L190" s="366">
        <f t="shared" si="22"/>
        <v>-51386.575000001118</v>
      </c>
      <c r="M190" s="365">
        <v>13555246.265252234</v>
      </c>
      <c r="N190" s="365">
        <v>13491117.439104829</v>
      </c>
      <c r="O190" s="366">
        <f t="shared" si="23"/>
        <v>-64128.826147405431</v>
      </c>
      <c r="P190" s="365">
        <v>347000</v>
      </c>
      <c r="Q190" s="365">
        <v>346796.04</v>
      </c>
      <c r="R190" s="366">
        <f t="shared" si="24"/>
        <v>-203.96000000002095</v>
      </c>
      <c r="S190" s="365">
        <v>351000</v>
      </c>
      <c r="T190" s="365">
        <v>351000</v>
      </c>
      <c r="U190" s="365">
        <v>349000</v>
      </c>
      <c r="V190" s="365">
        <v>348898.02</v>
      </c>
      <c r="W190" s="365">
        <v>359930.9894260919</v>
      </c>
      <c r="X190" s="365">
        <v>359332.9535237758</v>
      </c>
      <c r="Y190" s="365">
        <v>13915177.254678326</v>
      </c>
      <c r="Z190" s="365">
        <v>13850450.392628605</v>
      </c>
      <c r="AA190" s="366">
        <f t="shared" si="25"/>
        <v>-64726.862049721181</v>
      </c>
      <c r="AB190" s="366">
        <f t="shared" si="26"/>
        <v>3783.3543378679515</v>
      </c>
      <c r="AC190" s="366">
        <f t="shared" si="27"/>
        <v>3765.7559523188156</v>
      </c>
      <c r="AD190" s="365">
        <f t="shared" si="28"/>
        <v>-17.598385549135855</v>
      </c>
      <c r="AE190" s="367">
        <f t="shared" si="29"/>
        <v>-4.6515298271145129E-3</v>
      </c>
      <c r="AF190" s="324">
        <v>13</v>
      </c>
    </row>
    <row r="191" spans="1:32" ht="16.5">
      <c r="A191" s="351">
        <v>593</v>
      </c>
      <c r="B191" s="10" t="s">
        <v>139</v>
      </c>
      <c r="C191" s="365">
        <v>17253</v>
      </c>
      <c r="D191" s="365">
        <v>80195188.690000013</v>
      </c>
      <c r="E191" s="365">
        <v>80195188.690000013</v>
      </c>
      <c r="F191" s="366">
        <f t="shared" si="20"/>
        <v>0</v>
      </c>
      <c r="G191" s="365">
        <v>85596000</v>
      </c>
      <c r="H191" s="365">
        <v>85596000</v>
      </c>
      <c r="I191" s="366">
        <f t="shared" si="21"/>
        <v>0</v>
      </c>
      <c r="J191" s="365">
        <v>82895594.344999999</v>
      </c>
      <c r="K191" s="365">
        <v>82895594.344999999</v>
      </c>
      <c r="L191" s="366">
        <f t="shared" si="22"/>
        <v>0</v>
      </c>
      <c r="M191" s="365">
        <v>84675269.610185891</v>
      </c>
      <c r="N191" s="365">
        <v>84602281.640855819</v>
      </c>
      <c r="O191" s="366">
        <f t="shared" si="23"/>
        <v>-72987.969330072403</v>
      </c>
      <c r="P191" s="365">
        <v>1536632.29</v>
      </c>
      <c r="Q191" s="365">
        <v>1536632.29</v>
      </c>
      <c r="R191" s="366">
        <f t="shared" si="24"/>
        <v>0</v>
      </c>
      <c r="S191" s="365">
        <v>1605000</v>
      </c>
      <c r="T191" s="365">
        <v>1605000</v>
      </c>
      <c r="U191" s="365">
        <v>1570816.145</v>
      </c>
      <c r="V191" s="365">
        <v>1570816.145</v>
      </c>
      <c r="W191" s="365">
        <v>1620015.4993591101</v>
      </c>
      <c r="X191" s="365">
        <v>1617796.5264052851</v>
      </c>
      <c r="Y191" s="365">
        <v>86295285.109545007</v>
      </c>
      <c r="Z191" s="365">
        <v>86220078.167261109</v>
      </c>
      <c r="AA191" s="366">
        <f t="shared" si="25"/>
        <v>-75206.942283898592</v>
      </c>
      <c r="AB191" s="366">
        <f t="shared" si="26"/>
        <v>5001.7553532455231</v>
      </c>
      <c r="AC191" s="366">
        <f t="shared" si="27"/>
        <v>4997.3962886026266</v>
      </c>
      <c r="AD191" s="365">
        <f t="shared" si="28"/>
        <v>-4.3590646428965556</v>
      </c>
      <c r="AE191" s="367">
        <f t="shared" si="29"/>
        <v>-8.7150696806233426E-4</v>
      </c>
      <c r="AF191" s="324">
        <v>10</v>
      </c>
    </row>
    <row r="192" spans="1:32" ht="16.5">
      <c r="A192" s="351">
        <v>595</v>
      </c>
      <c r="B192" s="10" t="s">
        <v>140</v>
      </c>
      <c r="C192" s="365">
        <v>4269</v>
      </c>
      <c r="D192" s="365">
        <v>22000183.199999992</v>
      </c>
      <c r="E192" s="365">
        <v>22012982.809999999</v>
      </c>
      <c r="F192" s="366">
        <f t="shared" si="20"/>
        <v>12799.610000006855</v>
      </c>
      <c r="G192" s="365">
        <v>24185000</v>
      </c>
      <c r="H192" s="365">
        <v>24185000</v>
      </c>
      <c r="I192" s="366">
        <f t="shared" si="21"/>
        <v>0</v>
      </c>
      <c r="J192" s="365">
        <v>23092591.599999994</v>
      </c>
      <c r="K192" s="365">
        <v>23098991.405000001</v>
      </c>
      <c r="L192" s="366">
        <f t="shared" si="22"/>
        <v>6399.8050000071526</v>
      </c>
      <c r="M192" s="365">
        <v>23588363.593726438</v>
      </c>
      <c r="N192" s="365">
        <v>23574562.579674546</v>
      </c>
      <c r="O192" s="366">
        <f t="shared" si="23"/>
        <v>-13801.014051891863</v>
      </c>
      <c r="P192" s="365">
        <v>426731.29</v>
      </c>
      <c r="Q192" s="365">
        <v>426731.29</v>
      </c>
      <c r="R192" s="366">
        <f t="shared" si="24"/>
        <v>0</v>
      </c>
      <c r="S192" s="365">
        <v>479000</v>
      </c>
      <c r="T192" s="365">
        <v>479000</v>
      </c>
      <c r="U192" s="365">
        <v>452865.64500000002</v>
      </c>
      <c r="V192" s="365">
        <v>452865.64500000002</v>
      </c>
      <c r="W192" s="365">
        <v>467049.79851557396</v>
      </c>
      <c r="X192" s="365">
        <v>466410.06953063176</v>
      </c>
      <c r="Y192" s="365">
        <v>24055413.392242011</v>
      </c>
      <c r="Z192" s="365">
        <v>24040972.649205178</v>
      </c>
      <c r="AA192" s="366">
        <f t="shared" si="25"/>
        <v>-14440.74303683266</v>
      </c>
      <c r="AB192" s="366">
        <f t="shared" si="26"/>
        <v>5634.9059246291899</v>
      </c>
      <c r="AC192" s="366">
        <f t="shared" si="27"/>
        <v>5631.5232253935765</v>
      </c>
      <c r="AD192" s="365">
        <f t="shared" si="28"/>
        <v>-3.3826992356134724</v>
      </c>
      <c r="AE192" s="367">
        <f t="shared" si="29"/>
        <v>-6.0031157234201283E-4</v>
      </c>
      <c r="AF192" s="324">
        <v>11</v>
      </c>
    </row>
    <row r="193" spans="1:32" ht="16.5">
      <c r="A193" s="351">
        <v>598</v>
      </c>
      <c r="B193" s="10" t="s">
        <v>333</v>
      </c>
      <c r="C193" s="365">
        <v>19097</v>
      </c>
      <c r="D193" s="365">
        <v>85443295</v>
      </c>
      <c r="E193" s="365">
        <v>85418443</v>
      </c>
      <c r="F193" s="366">
        <f t="shared" si="20"/>
        <v>-24852</v>
      </c>
      <c r="G193" s="365">
        <v>80995000</v>
      </c>
      <c r="H193" s="365">
        <v>80995000</v>
      </c>
      <c r="I193" s="366">
        <f t="shared" si="21"/>
        <v>0</v>
      </c>
      <c r="J193" s="365">
        <v>83219147.5</v>
      </c>
      <c r="K193" s="365">
        <v>83206721.5</v>
      </c>
      <c r="L193" s="366">
        <f t="shared" si="22"/>
        <v>-12426</v>
      </c>
      <c r="M193" s="365">
        <v>85005769.087864146</v>
      </c>
      <c r="N193" s="365">
        <v>84919814.404827327</v>
      </c>
      <c r="O193" s="366">
        <f t="shared" si="23"/>
        <v>-85954.6830368191</v>
      </c>
      <c r="P193" s="365">
        <v>2489919</v>
      </c>
      <c r="Q193" s="365">
        <v>2489919</v>
      </c>
      <c r="R193" s="366">
        <f t="shared" si="24"/>
        <v>0</v>
      </c>
      <c r="S193" s="365">
        <v>2800000</v>
      </c>
      <c r="T193" s="365">
        <v>2800000</v>
      </c>
      <c r="U193" s="365">
        <v>2644959.5</v>
      </c>
      <c r="V193" s="365">
        <v>2644959.5</v>
      </c>
      <c r="W193" s="365">
        <v>2727801.9765814943</v>
      </c>
      <c r="X193" s="365">
        <v>2724065.6426934414</v>
      </c>
      <c r="Y193" s="365">
        <v>87733571.064445645</v>
      </c>
      <c r="Z193" s="365">
        <v>87643880.047520772</v>
      </c>
      <c r="AA193" s="366">
        <f t="shared" si="25"/>
        <v>-89691.016924872994</v>
      </c>
      <c r="AB193" s="366">
        <f t="shared" si="26"/>
        <v>4594.1022707464863</v>
      </c>
      <c r="AC193" s="366">
        <f t="shared" si="27"/>
        <v>4589.4056682997734</v>
      </c>
      <c r="AD193" s="365">
        <f t="shared" si="28"/>
        <v>-4.6966024467128591</v>
      </c>
      <c r="AE193" s="367">
        <f t="shared" si="29"/>
        <v>-1.022311252541994E-3</v>
      </c>
      <c r="AF193" s="324">
        <v>15</v>
      </c>
    </row>
    <row r="194" spans="1:32" ht="16.5">
      <c r="A194" s="351">
        <v>599</v>
      </c>
      <c r="B194" s="10" t="s">
        <v>141</v>
      </c>
      <c r="C194" s="365">
        <v>11172</v>
      </c>
      <c r="D194" s="365">
        <v>37294534.840000004</v>
      </c>
      <c r="E194" s="365">
        <v>36195760.909999996</v>
      </c>
      <c r="F194" s="366">
        <f t="shared" si="20"/>
        <v>-1098773.9300000072</v>
      </c>
      <c r="G194" s="365">
        <v>38546000</v>
      </c>
      <c r="H194" s="365">
        <v>38546000</v>
      </c>
      <c r="I194" s="366">
        <f t="shared" si="21"/>
        <v>0</v>
      </c>
      <c r="J194" s="365">
        <v>37920267.420000002</v>
      </c>
      <c r="K194" s="365">
        <v>37370880.454999998</v>
      </c>
      <c r="L194" s="366">
        <f t="shared" si="22"/>
        <v>-549386.96500000358</v>
      </c>
      <c r="M194" s="365">
        <v>38734372.952505648</v>
      </c>
      <c r="N194" s="365">
        <v>38140286.928425469</v>
      </c>
      <c r="O194" s="366">
        <f t="shared" si="23"/>
        <v>-594086.02408017963</v>
      </c>
      <c r="P194" s="365">
        <v>848722.88</v>
      </c>
      <c r="Q194" s="365">
        <v>850662.87</v>
      </c>
      <c r="R194" s="366">
        <f t="shared" si="24"/>
        <v>1939.9899999999907</v>
      </c>
      <c r="S194" s="365">
        <v>879000</v>
      </c>
      <c r="T194" s="365">
        <v>879000</v>
      </c>
      <c r="U194" s="365">
        <v>863861.44</v>
      </c>
      <c r="V194" s="365">
        <v>864831.43500000006</v>
      </c>
      <c r="W194" s="365">
        <v>890918.34620701591</v>
      </c>
      <c r="X194" s="365">
        <v>890697.04046688299</v>
      </c>
      <c r="Y194" s="365">
        <v>39625291.298712663</v>
      </c>
      <c r="Z194" s="365">
        <v>39030983.968892351</v>
      </c>
      <c r="AA194" s="366">
        <f t="shared" si="25"/>
        <v>-594307.32982031256</v>
      </c>
      <c r="AB194" s="366">
        <f t="shared" si="26"/>
        <v>3546.8395362256233</v>
      </c>
      <c r="AC194" s="366">
        <f t="shared" si="27"/>
        <v>3493.6433914153554</v>
      </c>
      <c r="AD194" s="365">
        <f t="shared" si="28"/>
        <v>-53.196144810267924</v>
      </c>
      <c r="AE194" s="367">
        <f t="shared" si="29"/>
        <v>-1.4998181977771882E-2</v>
      </c>
      <c r="AF194" s="324">
        <v>15</v>
      </c>
    </row>
    <row r="195" spans="1:32" ht="16.5">
      <c r="A195" s="351">
        <v>601</v>
      </c>
      <c r="B195" s="10" t="s">
        <v>142</v>
      </c>
      <c r="C195" s="365">
        <v>3873</v>
      </c>
      <c r="D195" s="365">
        <v>18590649.809999999</v>
      </c>
      <c r="E195" s="365">
        <v>18305290.16</v>
      </c>
      <c r="F195" s="366">
        <f t="shared" si="20"/>
        <v>-285359.64999999851</v>
      </c>
      <c r="G195" s="365">
        <v>18870000</v>
      </c>
      <c r="H195" s="365">
        <v>18870000</v>
      </c>
      <c r="I195" s="366">
        <f t="shared" si="21"/>
        <v>0</v>
      </c>
      <c r="J195" s="365">
        <v>18730324.905000001</v>
      </c>
      <c r="K195" s="365">
        <v>18587645.079999998</v>
      </c>
      <c r="L195" s="366">
        <f t="shared" si="22"/>
        <v>-142679.82500000298</v>
      </c>
      <c r="M195" s="365">
        <v>19132443.93443349</v>
      </c>
      <c r="N195" s="365">
        <v>18970334.871521186</v>
      </c>
      <c r="O195" s="366">
        <f t="shared" si="23"/>
        <v>-162109.06291230395</v>
      </c>
      <c r="P195" s="365">
        <v>430830.69999999995</v>
      </c>
      <c r="Q195" s="365">
        <v>430830.69999999995</v>
      </c>
      <c r="R195" s="366">
        <f t="shared" si="24"/>
        <v>0</v>
      </c>
      <c r="S195" s="365">
        <v>364000</v>
      </c>
      <c r="T195" s="365">
        <v>364000</v>
      </c>
      <c r="U195" s="365">
        <v>397415.35</v>
      </c>
      <c r="V195" s="365">
        <v>397415.35</v>
      </c>
      <c r="W195" s="365">
        <v>409862.75111351465</v>
      </c>
      <c r="X195" s="365">
        <v>409301.35255908041</v>
      </c>
      <c r="Y195" s="365">
        <v>19542306.685547005</v>
      </c>
      <c r="Z195" s="365">
        <v>19379636.224080268</v>
      </c>
      <c r="AA195" s="366">
        <f t="shared" si="25"/>
        <v>-162670.46146673709</v>
      </c>
      <c r="AB195" s="366">
        <f t="shared" si="26"/>
        <v>5045.7801924985815</v>
      </c>
      <c r="AC195" s="366">
        <f t="shared" si="27"/>
        <v>5003.7790405577762</v>
      </c>
      <c r="AD195" s="365">
        <f t="shared" si="28"/>
        <v>-42.001151940805357</v>
      </c>
      <c r="AE195" s="367">
        <f t="shared" si="29"/>
        <v>-8.3240153828435248E-3</v>
      </c>
      <c r="AF195" s="324">
        <v>13</v>
      </c>
    </row>
    <row r="196" spans="1:32" ht="16.5">
      <c r="A196" s="351">
        <v>604</v>
      </c>
      <c r="B196" s="10" t="s">
        <v>334</v>
      </c>
      <c r="C196" s="365">
        <v>20206</v>
      </c>
      <c r="D196" s="365">
        <v>58370941.330000013</v>
      </c>
      <c r="E196" s="365">
        <v>58370941.330000013</v>
      </c>
      <c r="F196" s="366">
        <f t="shared" si="20"/>
        <v>0</v>
      </c>
      <c r="G196" s="365">
        <v>58686000</v>
      </c>
      <c r="H196" s="365">
        <v>58686000</v>
      </c>
      <c r="I196" s="366">
        <f t="shared" si="21"/>
        <v>0</v>
      </c>
      <c r="J196" s="365">
        <v>58528470.665000007</v>
      </c>
      <c r="K196" s="365">
        <v>58528470.665000007</v>
      </c>
      <c r="L196" s="366">
        <f t="shared" si="22"/>
        <v>0</v>
      </c>
      <c r="M196" s="365">
        <v>59785011.164826229</v>
      </c>
      <c r="N196" s="365">
        <v>59733477.977138914</v>
      </c>
      <c r="O196" s="366">
        <f t="shared" si="23"/>
        <v>-51533.187687315047</v>
      </c>
      <c r="P196" s="365">
        <v>1520813.85</v>
      </c>
      <c r="Q196" s="365">
        <v>1520813.85</v>
      </c>
      <c r="R196" s="366">
        <f t="shared" si="24"/>
        <v>0</v>
      </c>
      <c r="S196" s="365">
        <v>1561000</v>
      </c>
      <c r="T196" s="365">
        <v>1561000</v>
      </c>
      <c r="U196" s="365">
        <v>1540906.925</v>
      </c>
      <c r="V196" s="365">
        <v>1540906.925</v>
      </c>
      <c r="W196" s="365">
        <v>1589169.4960709652</v>
      </c>
      <c r="X196" s="365">
        <v>1586992.7736061364</v>
      </c>
      <c r="Y196" s="365">
        <v>61374180.660897195</v>
      </c>
      <c r="Z196" s="365">
        <v>61320470.750745051</v>
      </c>
      <c r="AA196" s="366">
        <f t="shared" si="25"/>
        <v>-53709.91015214473</v>
      </c>
      <c r="AB196" s="366">
        <f t="shared" si="26"/>
        <v>3037.4235702710675</v>
      </c>
      <c r="AC196" s="366">
        <f t="shared" si="27"/>
        <v>3034.7654533675668</v>
      </c>
      <c r="AD196" s="365">
        <f t="shared" si="28"/>
        <v>-2.6581169035007406</v>
      </c>
      <c r="AE196" s="367">
        <f t="shared" si="29"/>
        <v>-8.7512223501430304E-4</v>
      </c>
      <c r="AF196" s="324">
        <v>6</v>
      </c>
    </row>
    <row r="197" spans="1:32" ht="16.5">
      <c r="A197" s="351">
        <v>607</v>
      </c>
      <c r="B197" s="10" t="s">
        <v>143</v>
      </c>
      <c r="C197" s="365">
        <v>4161</v>
      </c>
      <c r="D197" s="365">
        <v>18998753.369999997</v>
      </c>
      <c r="E197" s="365">
        <v>18998753.550000001</v>
      </c>
      <c r="F197" s="366">
        <f t="shared" si="20"/>
        <v>0.18000000342726707</v>
      </c>
      <c r="G197" s="365">
        <v>19120000</v>
      </c>
      <c r="H197" s="365">
        <v>19120000</v>
      </c>
      <c r="I197" s="366">
        <f t="shared" si="21"/>
        <v>0</v>
      </c>
      <c r="J197" s="365">
        <v>19059376.684999999</v>
      </c>
      <c r="K197" s="365">
        <v>19059376.774999999</v>
      </c>
      <c r="L197" s="366">
        <f t="shared" si="22"/>
        <v>8.9999999850988388E-2</v>
      </c>
      <c r="M197" s="365">
        <v>19468560.086411983</v>
      </c>
      <c r="N197" s="365">
        <v>19451778.765308954</v>
      </c>
      <c r="O197" s="366">
        <f t="shared" si="23"/>
        <v>-16781.321103028953</v>
      </c>
      <c r="P197" s="365">
        <v>361848</v>
      </c>
      <c r="Q197" s="365">
        <v>361848</v>
      </c>
      <c r="R197" s="366">
        <f t="shared" si="24"/>
        <v>0</v>
      </c>
      <c r="S197" s="365">
        <v>425000</v>
      </c>
      <c r="T197" s="365">
        <v>425000</v>
      </c>
      <c r="U197" s="365">
        <v>393424</v>
      </c>
      <c r="V197" s="365">
        <v>393424</v>
      </c>
      <c r="W197" s="365">
        <v>405746.38849275297</v>
      </c>
      <c r="X197" s="365">
        <v>405190.62821605569</v>
      </c>
      <c r="Y197" s="365">
        <v>19874306.474904735</v>
      </c>
      <c r="Z197" s="365">
        <v>19856969.393525008</v>
      </c>
      <c r="AA197" s="366">
        <f t="shared" si="25"/>
        <v>-17337.081379726529</v>
      </c>
      <c r="AB197" s="366">
        <f t="shared" si="26"/>
        <v>4776.3293619093329</v>
      </c>
      <c r="AC197" s="366">
        <f t="shared" si="27"/>
        <v>4772.1627958483559</v>
      </c>
      <c r="AD197" s="365">
        <f t="shared" si="28"/>
        <v>-4.1665660609769475</v>
      </c>
      <c r="AE197" s="367">
        <f t="shared" si="29"/>
        <v>-8.7233642097733538E-4</v>
      </c>
      <c r="AF197" s="324">
        <v>12</v>
      </c>
    </row>
    <row r="198" spans="1:32" ht="16.5">
      <c r="A198" s="351">
        <v>608</v>
      </c>
      <c r="B198" s="10" t="s">
        <v>335</v>
      </c>
      <c r="C198" s="365">
        <v>2013</v>
      </c>
      <c r="D198" s="365">
        <v>8856820.5399999991</v>
      </c>
      <c r="E198" s="365">
        <v>8888689.4699999988</v>
      </c>
      <c r="F198" s="366">
        <f t="shared" si="20"/>
        <v>31868.929999999702</v>
      </c>
      <c r="G198" s="365">
        <v>9011000</v>
      </c>
      <c r="H198" s="365">
        <v>9011000</v>
      </c>
      <c r="I198" s="366">
        <f t="shared" si="21"/>
        <v>0</v>
      </c>
      <c r="J198" s="365">
        <v>8933910.2699999996</v>
      </c>
      <c r="K198" s="365">
        <v>8949844.7349999994</v>
      </c>
      <c r="L198" s="366">
        <f t="shared" si="22"/>
        <v>15934.464999999851</v>
      </c>
      <c r="M198" s="365">
        <v>9125711.2849337701</v>
      </c>
      <c r="N198" s="365">
        <v>9134107.6796088032</v>
      </c>
      <c r="O198" s="366">
        <f t="shared" si="23"/>
        <v>8396.394675033167</v>
      </c>
      <c r="P198" s="365">
        <v>286000</v>
      </c>
      <c r="Q198" s="365">
        <v>276977.82</v>
      </c>
      <c r="R198" s="366">
        <f t="shared" si="24"/>
        <v>-9022.179999999993</v>
      </c>
      <c r="S198" s="365">
        <v>282000</v>
      </c>
      <c r="T198" s="365">
        <v>282000</v>
      </c>
      <c r="U198" s="365">
        <v>284000</v>
      </c>
      <c r="V198" s="365">
        <v>279488.91000000003</v>
      </c>
      <c r="W198" s="365">
        <v>292895.13179659058</v>
      </c>
      <c r="X198" s="365">
        <v>287847.93765078048</v>
      </c>
      <c r="Y198" s="365">
        <v>9418606.4167303611</v>
      </c>
      <c r="Z198" s="365">
        <v>9421955.6172595844</v>
      </c>
      <c r="AA198" s="366">
        <f t="shared" si="25"/>
        <v>3349.200529223308</v>
      </c>
      <c r="AB198" s="366">
        <f t="shared" si="26"/>
        <v>4678.8904206310781</v>
      </c>
      <c r="AC198" s="366">
        <f t="shared" si="27"/>
        <v>4680.5542062889144</v>
      </c>
      <c r="AD198" s="365">
        <f t="shared" si="28"/>
        <v>1.6637856578363426</v>
      </c>
      <c r="AE198" s="367">
        <f t="shared" si="29"/>
        <v>3.5559406360534835E-4</v>
      </c>
      <c r="AF198" s="324">
        <v>4</v>
      </c>
    </row>
    <row r="199" spans="1:32" ht="16.5">
      <c r="A199" s="351">
        <v>609</v>
      </c>
      <c r="B199" s="10" t="s">
        <v>336</v>
      </c>
      <c r="C199" s="365">
        <v>83482</v>
      </c>
      <c r="D199" s="365">
        <v>329747649.07999998</v>
      </c>
      <c r="E199" s="365">
        <v>328670061.59999996</v>
      </c>
      <c r="F199" s="366">
        <f t="shared" si="20"/>
        <v>-1077587.4800000191</v>
      </c>
      <c r="G199" s="365">
        <v>344258000</v>
      </c>
      <c r="H199" s="365">
        <v>344258000</v>
      </c>
      <c r="I199" s="366">
        <f t="shared" si="21"/>
        <v>0</v>
      </c>
      <c r="J199" s="365">
        <v>337002824.53999996</v>
      </c>
      <c r="K199" s="365">
        <v>336464030.79999995</v>
      </c>
      <c r="L199" s="366">
        <f t="shared" si="22"/>
        <v>-538793.74000000954</v>
      </c>
      <c r="M199" s="365">
        <v>344237896.51059854</v>
      </c>
      <c r="N199" s="365">
        <v>343391285.39556861</v>
      </c>
      <c r="O199" s="366">
        <f t="shared" si="23"/>
        <v>-846611.11502993107</v>
      </c>
      <c r="P199" s="365">
        <v>7418344.7999999998</v>
      </c>
      <c r="Q199" s="365">
        <v>7418344.8100000024</v>
      </c>
      <c r="R199" s="366">
        <f t="shared" si="24"/>
        <v>1.0000002570450306E-2</v>
      </c>
      <c r="S199" s="365">
        <v>7997000</v>
      </c>
      <c r="T199" s="365">
        <v>7997000</v>
      </c>
      <c r="U199" s="365">
        <v>7707672.4000000004</v>
      </c>
      <c r="V199" s="365">
        <v>7707672.4050000012</v>
      </c>
      <c r="W199" s="365">
        <v>7949083.533249802</v>
      </c>
      <c r="X199" s="365">
        <v>7938195.4935781937</v>
      </c>
      <c r="Y199" s="365">
        <v>352186980.04384834</v>
      </c>
      <c r="Z199" s="365">
        <v>351329480.8891468</v>
      </c>
      <c r="AA199" s="366">
        <f t="shared" si="25"/>
        <v>-857499.15470153093</v>
      </c>
      <c r="AB199" s="366">
        <f t="shared" si="26"/>
        <v>4218.7175683841824</v>
      </c>
      <c r="AC199" s="366">
        <f t="shared" si="27"/>
        <v>4208.4459031784909</v>
      </c>
      <c r="AD199" s="365">
        <f t="shared" si="28"/>
        <v>-10.271665205691534</v>
      </c>
      <c r="AE199" s="367">
        <f t="shared" si="29"/>
        <v>-2.4347838031797183E-3</v>
      </c>
      <c r="AF199" s="324">
        <v>4</v>
      </c>
    </row>
    <row r="200" spans="1:32" ht="16.5">
      <c r="A200" s="351">
        <v>611</v>
      </c>
      <c r="B200" s="10" t="s">
        <v>337</v>
      </c>
      <c r="C200" s="365">
        <v>5066</v>
      </c>
      <c r="D200" s="365">
        <v>13451202.870000001</v>
      </c>
      <c r="E200" s="365">
        <v>13451202.870000001</v>
      </c>
      <c r="F200" s="366">
        <f t="shared" si="20"/>
        <v>0</v>
      </c>
      <c r="G200" s="365">
        <v>14474000</v>
      </c>
      <c r="H200" s="365">
        <v>14474000</v>
      </c>
      <c r="I200" s="366">
        <f t="shared" si="21"/>
        <v>0</v>
      </c>
      <c r="J200" s="365">
        <v>13962601.435000001</v>
      </c>
      <c r="K200" s="365">
        <v>13962601.435000001</v>
      </c>
      <c r="L200" s="366">
        <f t="shared" si="22"/>
        <v>0</v>
      </c>
      <c r="M200" s="365">
        <v>14262362.798771646</v>
      </c>
      <c r="N200" s="365">
        <v>14250068.997956801</v>
      </c>
      <c r="O200" s="366">
        <f t="shared" si="23"/>
        <v>-12293.800814844668</v>
      </c>
      <c r="P200" s="365">
        <v>406350.26</v>
      </c>
      <c r="Q200" s="365">
        <v>406350.26</v>
      </c>
      <c r="R200" s="366">
        <f t="shared" si="24"/>
        <v>0</v>
      </c>
      <c r="S200" s="365">
        <v>411000</v>
      </c>
      <c r="T200" s="365">
        <v>411000</v>
      </c>
      <c r="U200" s="365">
        <v>408675.13</v>
      </c>
      <c r="V200" s="365">
        <v>408675.13</v>
      </c>
      <c r="W200" s="365">
        <v>421475.19740612252</v>
      </c>
      <c r="X200" s="365">
        <v>420897.89301358903</v>
      </c>
      <c r="Y200" s="365">
        <v>14683837.996177768</v>
      </c>
      <c r="Z200" s="365">
        <v>14670966.89097039</v>
      </c>
      <c r="AA200" s="366">
        <f t="shared" si="25"/>
        <v>-12871.105207378045</v>
      </c>
      <c r="AB200" s="366">
        <f t="shared" si="26"/>
        <v>2898.5073028380907</v>
      </c>
      <c r="AC200" s="366">
        <f t="shared" si="27"/>
        <v>2895.9666188255806</v>
      </c>
      <c r="AD200" s="365">
        <f t="shared" si="28"/>
        <v>-2.5406840125101553</v>
      </c>
      <c r="AE200" s="367">
        <f t="shared" si="29"/>
        <v>-8.7654911547831171E-4</v>
      </c>
      <c r="AF200" s="324">
        <v>1</v>
      </c>
    </row>
    <row r="201" spans="1:32" ht="16.5">
      <c r="A201" s="351">
        <v>614</v>
      </c>
      <c r="B201" s="10" t="s">
        <v>144</v>
      </c>
      <c r="C201" s="365">
        <v>3066</v>
      </c>
      <c r="D201" s="365">
        <v>18645273.419999994</v>
      </c>
      <c r="E201" s="365">
        <v>19093403.779999997</v>
      </c>
      <c r="F201" s="366">
        <f t="shared" si="20"/>
        <v>448130.36000000313</v>
      </c>
      <c r="G201" s="365">
        <v>19821000</v>
      </c>
      <c r="H201" s="365">
        <v>19821000</v>
      </c>
      <c r="I201" s="366">
        <f t="shared" si="21"/>
        <v>0</v>
      </c>
      <c r="J201" s="365">
        <v>19233136.709999997</v>
      </c>
      <c r="K201" s="365">
        <v>19457201.890000001</v>
      </c>
      <c r="L201" s="366">
        <f t="shared" si="22"/>
        <v>224065.18000000343</v>
      </c>
      <c r="M201" s="365">
        <v>19646050.543903768</v>
      </c>
      <c r="N201" s="365">
        <v>19857794.461184911</v>
      </c>
      <c r="O201" s="366">
        <f t="shared" si="23"/>
        <v>211743.91728114337</v>
      </c>
      <c r="P201" s="365">
        <v>379263</v>
      </c>
      <c r="Q201" s="365">
        <v>379263</v>
      </c>
      <c r="R201" s="366">
        <f t="shared" si="24"/>
        <v>0</v>
      </c>
      <c r="S201" s="365">
        <v>390000</v>
      </c>
      <c r="T201" s="365">
        <v>390000</v>
      </c>
      <c r="U201" s="365">
        <v>384631.5</v>
      </c>
      <c r="V201" s="365">
        <v>384631.5</v>
      </c>
      <c r="W201" s="365">
        <v>396678.49959725467</v>
      </c>
      <c r="X201" s="365">
        <v>396135.1598191362</v>
      </c>
      <c r="Y201" s="365">
        <v>20042729.043501023</v>
      </c>
      <c r="Z201" s="365">
        <v>20253929.621004049</v>
      </c>
      <c r="AA201" s="366">
        <f t="shared" si="25"/>
        <v>211200.57750302553</v>
      </c>
      <c r="AB201" s="366">
        <f t="shared" si="26"/>
        <v>6537.0936214941366</v>
      </c>
      <c r="AC201" s="366">
        <f t="shared" si="27"/>
        <v>6605.9783499687046</v>
      </c>
      <c r="AD201" s="365">
        <f t="shared" si="28"/>
        <v>68.884728474567964</v>
      </c>
      <c r="AE201" s="367">
        <f t="shared" si="29"/>
        <v>1.0537515976224229E-2</v>
      </c>
      <c r="AF201" s="324">
        <v>19</v>
      </c>
    </row>
    <row r="202" spans="1:32" ht="16.5">
      <c r="A202" s="351">
        <v>615</v>
      </c>
      <c r="B202" s="10" t="s">
        <v>145</v>
      </c>
      <c r="C202" s="365">
        <v>7702</v>
      </c>
      <c r="D202" s="365">
        <v>36125352.840000011</v>
      </c>
      <c r="E202" s="365">
        <v>35734355.090000011</v>
      </c>
      <c r="F202" s="366">
        <f t="shared" ref="F202:F265" si="30">E202-D202</f>
        <v>-390997.75</v>
      </c>
      <c r="G202" s="365">
        <v>36900000</v>
      </c>
      <c r="H202" s="365">
        <v>36900000</v>
      </c>
      <c r="I202" s="366">
        <f t="shared" ref="I202:I265" si="31">H202-G202</f>
        <v>0</v>
      </c>
      <c r="J202" s="365">
        <v>36512676.420000002</v>
      </c>
      <c r="K202" s="365">
        <v>36317177.545000002</v>
      </c>
      <c r="L202" s="366">
        <f t="shared" ref="L202:L265" si="32">K202-J202</f>
        <v>-195498.875</v>
      </c>
      <c r="M202" s="365">
        <v>37296562.555371314</v>
      </c>
      <c r="N202" s="365">
        <v>37064889.965993464</v>
      </c>
      <c r="O202" s="366">
        <f t="shared" ref="O202:O265" si="33">N202-M202</f>
        <v>-231672.58937785029</v>
      </c>
      <c r="P202" s="365">
        <v>553065.31000000006</v>
      </c>
      <c r="Q202" s="365">
        <v>553065.31000000006</v>
      </c>
      <c r="R202" s="366">
        <f t="shared" ref="R202:R265" si="34">Q202-P202</f>
        <v>0</v>
      </c>
      <c r="S202" s="365">
        <v>555000</v>
      </c>
      <c r="T202" s="365">
        <v>555000</v>
      </c>
      <c r="U202" s="365">
        <v>554032.65500000003</v>
      </c>
      <c r="V202" s="365">
        <v>554032.65500000003</v>
      </c>
      <c r="W202" s="365">
        <v>571385.44896422536</v>
      </c>
      <c r="X202" s="365">
        <v>570602.80900926038</v>
      </c>
      <c r="Y202" s="365">
        <v>37867948.004335538</v>
      </c>
      <c r="Z202" s="365">
        <v>37635492.775002725</v>
      </c>
      <c r="AA202" s="366">
        <f t="shared" ref="AA202:AA265" si="35">Z202-Y202</f>
        <v>-232455.22933281213</v>
      </c>
      <c r="AB202" s="366">
        <f t="shared" ref="AB202:AB265" si="36">Y202/C202</f>
        <v>4916.6382763354368</v>
      </c>
      <c r="AC202" s="366">
        <f t="shared" ref="AC202:AC265" si="37">Z202/C202</f>
        <v>4886.4571247731401</v>
      </c>
      <c r="AD202" s="365">
        <f t="shared" ref="AD202:AD265" si="38">AC202-AB202</f>
        <v>-30.181151562296691</v>
      </c>
      <c r="AE202" s="367">
        <f t="shared" ref="AE202:AE265" si="39">AD202/AB202</f>
        <v>-6.1385747468068541E-3</v>
      </c>
      <c r="AF202" s="324">
        <v>17</v>
      </c>
    </row>
    <row r="203" spans="1:32" ht="16.5">
      <c r="A203" s="351">
        <v>616</v>
      </c>
      <c r="B203" s="10" t="s">
        <v>146</v>
      </c>
      <c r="C203" s="365">
        <v>1848</v>
      </c>
      <c r="D203" s="365">
        <v>6314799.3599999994</v>
      </c>
      <c r="E203" s="365">
        <v>6314799.3599999994</v>
      </c>
      <c r="F203" s="366">
        <f t="shared" si="30"/>
        <v>0</v>
      </c>
      <c r="G203" s="365">
        <v>6751000</v>
      </c>
      <c r="H203" s="365">
        <v>6751000</v>
      </c>
      <c r="I203" s="366">
        <f t="shared" si="31"/>
        <v>0</v>
      </c>
      <c r="J203" s="365">
        <v>6532899.6799999997</v>
      </c>
      <c r="K203" s="365">
        <v>6532899.6799999997</v>
      </c>
      <c r="L203" s="366">
        <f t="shared" si="32"/>
        <v>0</v>
      </c>
      <c r="M203" s="365">
        <v>6673153.6954552615</v>
      </c>
      <c r="N203" s="365">
        <v>6667401.6034985315</v>
      </c>
      <c r="O203" s="366">
        <f t="shared" si="33"/>
        <v>-5752.0919567300007</v>
      </c>
      <c r="P203" s="365">
        <v>221228.05000000002</v>
      </c>
      <c r="Q203" s="365">
        <v>221228.05000000002</v>
      </c>
      <c r="R203" s="366">
        <f t="shared" si="34"/>
        <v>0</v>
      </c>
      <c r="S203" s="365">
        <v>213000</v>
      </c>
      <c r="T203" s="365">
        <v>213000</v>
      </c>
      <c r="U203" s="365">
        <v>217114.02500000002</v>
      </c>
      <c r="V203" s="365">
        <v>217114.02500000002</v>
      </c>
      <c r="W203" s="365">
        <v>223914.22875796925</v>
      </c>
      <c r="X203" s="365">
        <v>223607.52822467982</v>
      </c>
      <c r="Y203" s="365">
        <v>6897067.9242132306</v>
      </c>
      <c r="Z203" s="365">
        <v>6891009.1317232111</v>
      </c>
      <c r="AA203" s="366">
        <f t="shared" si="35"/>
        <v>-6058.792490019463</v>
      </c>
      <c r="AB203" s="366">
        <f t="shared" si="36"/>
        <v>3732.1796126694971</v>
      </c>
      <c r="AC203" s="366">
        <f t="shared" si="37"/>
        <v>3728.9010453047681</v>
      </c>
      <c r="AD203" s="365">
        <f t="shared" si="38"/>
        <v>-3.2785673647290423</v>
      </c>
      <c r="AE203" s="367">
        <f t="shared" si="39"/>
        <v>-8.7845915925359181E-4</v>
      </c>
      <c r="AF203" s="324">
        <v>1</v>
      </c>
    </row>
    <row r="204" spans="1:32" ht="16.5">
      <c r="A204" s="351">
        <v>619</v>
      </c>
      <c r="B204" s="10" t="s">
        <v>147</v>
      </c>
      <c r="C204" s="365">
        <v>2721</v>
      </c>
      <c r="D204" s="365">
        <v>12538273.890000001</v>
      </c>
      <c r="E204" s="365">
        <v>12668056.77</v>
      </c>
      <c r="F204" s="366">
        <f t="shared" si="30"/>
        <v>129782.87999999896</v>
      </c>
      <c r="G204" s="365">
        <v>12688000</v>
      </c>
      <c r="H204" s="365">
        <v>12688000</v>
      </c>
      <c r="I204" s="366">
        <f t="shared" si="31"/>
        <v>0</v>
      </c>
      <c r="J204" s="365">
        <v>12613136.945</v>
      </c>
      <c r="K204" s="365">
        <v>12678028.385</v>
      </c>
      <c r="L204" s="366">
        <f t="shared" si="32"/>
        <v>64891.439999999478</v>
      </c>
      <c r="M204" s="365">
        <v>12883926.822493324</v>
      </c>
      <c r="N204" s="365">
        <v>12939048.649733573</v>
      </c>
      <c r="O204" s="366">
        <f t="shared" si="33"/>
        <v>55121.827240249142</v>
      </c>
      <c r="P204" s="365">
        <v>213164.54</v>
      </c>
      <c r="Q204" s="365">
        <v>217505.45</v>
      </c>
      <c r="R204" s="366">
        <f t="shared" si="34"/>
        <v>4340.9100000000035</v>
      </c>
      <c r="S204" s="365">
        <v>216000</v>
      </c>
      <c r="T204" s="365">
        <v>216000</v>
      </c>
      <c r="U204" s="365">
        <v>214582.27000000002</v>
      </c>
      <c r="V204" s="365">
        <v>216752.72500000001</v>
      </c>
      <c r="W204" s="365">
        <v>221303.17694669572</v>
      </c>
      <c r="X204" s="365">
        <v>223235.42236948421</v>
      </c>
      <c r="Y204" s="365">
        <v>13105229.99944002</v>
      </c>
      <c r="Z204" s="365">
        <v>13162284.072103057</v>
      </c>
      <c r="AA204" s="366">
        <f t="shared" si="35"/>
        <v>57054.072663037106</v>
      </c>
      <c r="AB204" s="366">
        <f t="shared" si="36"/>
        <v>4816.3285554722606</v>
      </c>
      <c r="AC204" s="366">
        <f t="shared" si="37"/>
        <v>4837.2966086376546</v>
      </c>
      <c r="AD204" s="365">
        <f t="shared" si="38"/>
        <v>20.96805316539394</v>
      </c>
      <c r="AE204" s="367">
        <f t="shared" si="39"/>
        <v>4.3535346320114025E-3</v>
      </c>
      <c r="AF204" s="324">
        <v>6</v>
      </c>
    </row>
    <row r="205" spans="1:32" ht="16.5">
      <c r="A205" s="351">
        <v>620</v>
      </c>
      <c r="B205" s="10" t="s">
        <v>148</v>
      </c>
      <c r="C205" s="365">
        <v>2446</v>
      </c>
      <c r="D205" s="365">
        <v>14987594.100000001</v>
      </c>
      <c r="E205" s="365">
        <v>15189925.350000001</v>
      </c>
      <c r="F205" s="366">
        <f t="shared" si="30"/>
        <v>202331.25</v>
      </c>
      <c r="G205" s="365">
        <v>15141000</v>
      </c>
      <c r="H205" s="365">
        <v>15141000</v>
      </c>
      <c r="I205" s="366">
        <f t="shared" si="31"/>
        <v>0</v>
      </c>
      <c r="J205" s="365">
        <v>15064297.050000001</v>
      </c>
      <c r="K205" s="365">
        <v>15165462.675000001</v>
      </c>
      <c r="L205" s="366">
        <f t="shared" si="32"/>
        <v>101165.625</v>
      </c>
      <c r="M205" s="365">
        <v>15387710.58070852</v>
      </c>
      <c r="N205" s="365">
        <v>15477695.221104655</v>
      </c>
      <c r="O205" s="366">
        <f t="shared" si="33"/>
        <v>89984.640396134928</v>
      </c>
      <c r="P205" s="365">
        <v>345872.8</v>
      </c>
      <c r="Q205" s="365">
        <v>345872.8</v>
      </c>
      <c r="R205" s="366">
        <f t="shared" si="34"/>
        <v>0</v>
      </c>
      <c r="S205" s="365">
        <v>362000</v>
      </c>
      <c r="T205" s="365">
        <v>362000</v>
      </c>
      <c r="U205" s="365">
        <v>353936.4</v>
      </c>
      <c r="V205" s="365">
        <v>353936.4</v>
      </c>
      <c r="W205" s="365">
        <v>365022.00185074226</v>
      </c>
      <c r="X205" s="365">
        <v>364522.02271475352</v>
      </c>
      <c r="Y205" s="365">
        <v>15752732.582559263</v>
      </c>
      <c r="Z205" s="365">
        <v>15842217.243819408</v>
      </c>
      <c r="AA205" s="366">
        <f t="shared" si="35"/>
        <v>89484.661260144785</v>
      </c>
      <c r="AB205" s="366">
        <f t="shared" si="36"/>
        <v>6440.2013828942208</v>
      </c>
      <c r="AC205" s="366">
        <f t="shared" si="37"/>
        <v>6476.7854635402318</v>
      </c>
      <c r="AD205" s="365">
        <f t="shared" si="38"/>
        <v>36.584080646010989</v>
      </c>
      <c r="AE205" s="367">
        <f t="shared" si="39"/>
        <v>5.6805802289322414E-3</v>
      </c>
      <c r="AF205" s="324">
        <v>18</v>
      </c>
    </row>
    <row r="206" spans="1:32" ht="16.5">
      <c r="A206" s="351">
        <v>623</v>
      </c>
      <c r="B206" s="10" t="s">
        <v>149</v>
      </c>
      <c r="C206" s="365">
        <v>2117</v>
      </c>
      <c r="D206" s="365">
        <v>11287002.660000002</v>
      </c>
      <c r="E206" s="365">
        <v>11037413.539999997</v>
      </c>
      <c r="F206" s="366">
        <f t="shared" si="30"/>
        <v>-249589.12000000477</v>
      </c>
      <c r="G206" s="365">
        <v>10861000</v>
      </c>
      <c r="H206" s="365">
        <v>10861000</v>
      </c>
      <c r="I206" s="366">
        <f t="shared" si="31"/>
        <v>0</v>
      </c>
      <c r="J206" s="365">
        <v>11074001.330000002</v>
      </c>
      <c r="K206" s="365">
        <v>10949206.77</v>
      </c>
      <c r="L206" s="366">
        <f t="shared" si="32"/>
        <v>-124794.56000000238</v>
      </c>
      <c r="M206" s="365">
        <v>11311747.695284676</v>
      </c>
      <c r="N206" s="365">
        <v>11174633.371277327</v>
      </c>
      <c r="O206" s="366">
        <f t="shared" si="33"/>
        <v>-137114.32400734909</v>
      </c>
      <c r="P206" s="365">
        <v>170796.41</v>
      </c>
      <c r="Q206" s="365">
        <v>218785.4</v>
      </c>
      <c r="R206" s="366">
        <f t="shared" si="34"/>
        <v>47988.989999999991</v>
      </c>
      <c r="S206" s="365">
        <v>223000</v>
      </c>
      <c r="T206" s="365">
        <v>223000</v>
      </c>
      <c r="U206" s="365">
        <v>196898.20500000002</v>
      </c>
      <c r="V206" s="365">
        <v>220892.7</v>
      </c>
      <c r="W206" s="365">
        <v>203065.23135206729</v>
      </c>
      <c r="X206" s="365">
        <v>227499.2168280042</v>
      </c>
      <c r="Y206" s="365">
        <v>11514812.926636742</v>
      </c>
      <c r="Z206" s="365">
        <v>11402132.58810533</v>
      </c>
      <c r="AA206" s="366">
        <f t="shared" si="35"/>
        <v>-112680.33853141218</v>
      </c>
      <c r="AB206" s="366">
        <f t="shared" si="36"/>
        <v>5439.2125302960521</v>
      </c>
      <c r="AC206" s="366">
        <f t="shared" si="37"/>
        <v>5385.9861068045966</v>
      </c>
      <c r="AD206" s="365">
        <f t="shared" si="38"/>
        <v>-53.226423491455535</v>
      </c>
      <c r="AE206" s="367">
        <f t="shared" si="39"/>
        <v>-9.7856855555814182E-3</v>
      </c>
      <c r="AF206" s="324">
        <v>10</v>
      </c>
    </row>
    <row r="207" spans="1:32" ht="16.5">
      <c r="A207" s="351">
        <v>624</v>
      </c>
      <c r="B207" s="10" t="s">
        <v>338</v>
      </c>
      <c r="C207" s="365">
        <v>5119</v>
      </c>
      <c r="D207" s="365">
        <v>17049542.119999997</v>
      </c>
      <c r="E207" s="365">
        <v>17049542.119999997</v>
      </c>
      <c r="F207" s="366">
        <f t="shared" si="30"/>
        <v>0</v>
      </c>
      <c r="G207" s="365">
        <v>16926000</v>
      </c>
      <c r="H207" s="365">
        <v>16926000</v>
      </c>
      <c r="I207" s="366">
        <f t="shared" si="31"/>
        <v>0</v>
      </c>
      <c r="J207" s="365">
        <v>16987771.059999999</v>
      </c>
      <c r="K207" s="365">
        <v>16987771.059999999</v>
      </c>
      <c r="L207" s="366">
        <f t="shared" si="32"/>
        <v>0</v>
      </c>
      <c r="M207" s="365">
        <v>17352479.416397061</v>
      </c>
      <c r="N207" s="365">
        <v>17337522.012171775</v>
      </c>
      <c r="O207" s="366">
        <f t="shared" si="33"/>
        <v>-14957.404225286096</v>
      </c>
      <c r="P207" s="365">
        <v>377775.58</v>
      </c>
      <c r="Q207" s="365">
        <v>377775.58</v>
      </c>
      <c r="R207" s="366">
        <f t="shared" si="34"/>
        <v>0</v>
      </c>
      <c r="S207" s="365">
        <v>382000</v>
      </c>
      <c r="T207" s="365">
        <v>382000</v>
      </c>
      <c r="U207" s="365">
        <v>379887.79000000004</v>
      </c>
      <c r="V207" s="365">
        <v>379887.79000000004</v>
      </c>
      <c r="W207" s="365">
        <v>391786.21239424485</v>
      </c>
      <c r="X207" s="365">
        <v>391249.57369583211</v>
      </c>
      <c r="Y207" s="365">
        <v>17744265.628791306</v>
      </c>
      <c r="Z207" s="365">
        <v>17728771.585867606</v>
      </c>
      <c r="AA207" s="366">
        <f t="shared" si="35"/>
        <v>-15494.042923700064</v>
      </c>
      <c r="AB207" s="366">
        <f t="shared" si="36"/>
        <v>3466.3539028699561</v>
      </c>
      <c r="AC207" s="366">
        <f t="shared" si="37"/>
        <v>3463.3271314451272</v>
      </c>
      <c r="AD207" s="365">
        <f t="shared" si="38"/>
        <v>-3.0267714248288939</v>
      </c>
      <c r="AE207" s="367">
        <f t="shared" si="39"/>
        <v>-8.7318592089598486E-4</v>
      </c>
      <c r="AF207" s="324">
        <v>8</v>
      </c>
    </row>
    <row r="208" spans="1:32" ht="16.5">
      <c r="A208" s="351">
        <v>625</v>
      </c>
      <c r="B208" s="10" t="s">
        <v>150</v>
      </c>
      <c r="C208" s="365">
        <v>3048</v>
      </c>
      <c r="D208" s="365">
        <v>12130000</v>
      </c>
      <c r="E208" s="365">
        <v>11595286.960000001</v>
      </c>
      <c r="F208" s="366">
        <f t="shared" si="30"/>
        <v>-534713.03999999911</v>
      </c>
      <c r="G208" s="365">
        <v>12497000</v>
      </c>
      <c r="H208" s="365">
        <v>12497000</v>
      </c>
      <c r="I208" s="366">
        <f t="shared" si="31"/>
        <v>0</v>
      </c>
      <c r="J208" s="365">
        <v>12313500</v>
      </c>
      <c r="K208" s="365">
        <v>12046143.48</v>
      </c>
      <c r="L208" s="366">
        <f t="shared" si="32"/>
        <v>-267356.51999999955</v>
      </c>
      <c r="M208" s="365">
        <v>12577857.008970382</v>
      </c>
      <c r="N208" s="365">
        <v>12294154.248290153</v>
      </c>
      <c r="O208" s="366">
        <f t="shared" si="33"/>
        <v>-283702.76068022847</v>
      </c>
      <c r="P208" s="365">
        <v>356000</v>
      </c>
      <c r="Q208" s="365">
        <v>399008.27999999997</v>
      </c>
      <c r="R208" s="366">
        <f t="shared" si="34"/>
        <v>43008.27999999997</v>
      </c>
      <c r="S208" s="365">
        <v>381000</v>
      </c>
      <c r="T208" s="365">
        <v>381000</v>
      </c>
      <c r="U208" s="365">
        <v>368500</v>
      </c>
      <c r="V208" s="365">
        <v>390004.14</v>
      </c>
      <c r="W208" s="365">
        <v>380041.74671494233</v>
      </c>
      <c r="X208" s="365">
        <v>401668.48614589486</v>
      </c>
      <c r="Y208" s="365">
        <v>12957898.755685324</v>
      </c>
      <c r="Z208" s="365">
        <v>12695822.734436048</v>
      </c>
      <c r="AA208" s="366">
        <f t="shared" si="35"/>
        <v>-262076.02124927565</v>
      </c>
      <c r="AB208" s="366">
        <f t="shared" si="36"/>
        <v>4251.2791193193316</v>
      </c>
      <c r="AC208" s="366">
        <f t="shared" si="37"/>
        <v>4165.2961727152388</v>
      </c>
      <c r="AD208" s="365">
        <f t="shared" si="38"/>
        <v>-85.982946604092831</v>
      </c>
      <c r="AE208" s="367">
        <f t="shared" si="39"/>
        <v>-2.0225194392284335E-2</v>
      </c>
      <c r="AF208" s="324">
        <v>17</v>
      </c>
    </row>
    <row r="209" spans="1:32" ht="16.5">
      <c r="A209" s="351">
        <v>626</v>
      </c>
      <c r="B209" s="10" t="s">
        <v>151</v>
      </c>
      <c r="C209" s="365">
        <v>4964</v>
      </c>
      <c r="D209" s="365">
        <v>27222526.009999994</v>
      </c>
      <c r="E209" s="365">
        <v>27402101.249999993</v>
      </c>
      <c r="F209" s="366">
        <f t="shared" si="30"/>
        <v>179575.23999999836</v>
      </c>
      <c r="G209" s="365">
        <v>27201000</v>
      </c>
      <c r="H209" s="365">
        <v>27201000</v>
      </c>
      <c r="I209" s="366">
        <f t="shared" si="31"/>
        <v>0</v>
      </c>
      <c r="J209" s="365">
        <v>27211763.004999995</v>
      </c>
      <c r="K209" s="365">
        <v>27301550.624999996</v>
      </c>
      <c r="L209" s="366">
        <f t="shared" si="32"/>
        <v>89787.620000001043</v>
      </c>
      <c r="M209" s="365">
        <v>27795968.980296437</v>
      </c>
      <c r="N209" s="365">
        <v>27863645.75173169</v>
      </c>
      <c r="O209" s="366">
        <f t="shared" si="33"/>
        <v>67676.771435253322</v>
      </c>
      <c r="P209" s="365">
        <v>600151.98</v>
      </c>
      <c r="Q209" s="365">
        <v>600151.98</v>
      </c>
      <c r="R209" s="366">
        <f t="shared" si="34"/>
        <v>0</v>
      </c>
      <c r="S209" s="365">
        <v>582000</v>
      </c>
      <c r="T209" s="365">
        <v>582000</v>
      </c>
      <c r="U209" s="365">
        <v>591075.99</v>
      </c>
      <c r="V209" s="365">
        <v>591075.99</v>
      </c>
      <c r="W209" s="365">
        <v>609589.01405933185</v>
      </c>
      <c r="X209" s="365">
        <v>608754.04579163215</v>
      </c>
      <c r="Y209" s="365">
        <v>28405557.994355768</v>
      </c>
      <c r="Z209" s="365">
        <v>28472399.797523323</v>
      </c>
      <c r="AA209" s="366">
        <f t="shared" si="35"/>
        <v>66841.803167555481</v>
      </c>
      <c r="AB209" s="366">
        <f t="shared" si="36"/>
        <v>5722.3122470499129</v>
      </c>
      <c r="AC209" s="366">
        <f t="shared" si="37"/>
        <v>5735.7775579217014</v>
      </c>
      <c r="AD209" s="365">
        <f t="shared" si="38"/>
        <v>13.465310871788461</v>
      </c>
      <c r="AE209" s="367">
        <f t="shared" si="39"/>
        <v>2.3531241027139652E-3</v>
      </c>
      <c r="AF209" s="324">
        <v>17</v>
      </c>
    </row>
    <row r="210" spans="1:32" ht="16.5">
      <c r="A210" s="351">
        <v>630</v>
      </c>
      <c r="B210" s="10" t="s">
        <v>152</v>
      </c>
      <c r="C210" s="365">
        <v>1631</v>
      </c>
      <c r="D210" s="365">
        <v>6678150.2700000005</v>
      </c>
      <c r="E210" s="365">
        <v>6788443.9299999997</v>
      </c>
      <c r="F210" s="366">
        <f t="shared" si="30"/>
        <v>110293.65999999922</v>
      </c>
      <c r="G210" s="365">
        <v>7220000</v>
      </c>
      <c r="H210" s="365">
        <v>7220000</v>
      </c>
      <c r="I210" s="366">
        <f t="shared" si="31"/>
        <v>0</v>
      </c>
      <c r="J210" s="365">
        <v>6949075.1349999998</v>
      </c>
      <c r="K210" s="365">
        <v>7004221.9649999999</v>
      </c>
      <c r="L210" s="366">
        <f t="shared" si="32"/>
        <v>55146.830000000075</v>
      </c>
      <c r="M210" s="365">
        <v>7098263.9698397331</v>
      </c>
      <c r="N210" s="365">
        <v>7148427.6581912301</v>
      </c>
      <c r="O210" s="366">
        <f t="shared" si="33"/>
        <v>50163.688351497054</v>
      </c>
      <c r="P210" s="365">
        <v>221869.27000000002</v>
      </c>
      <c r="Q210" s="365">
        <v>221869.27000000002</v>
      </c>
      <c r="R210" s="366">
        <f t="shared" si="34"/>
        <v>0</v>
      </c>
      <c r="S210" s="365">
        <v>245000</v>
      </c>
      <c r="T210" s="365">
        <v>245000</v>
      </c>
      <c r="U210" s="365">
        <v>233434.63500000001</v>
      </c>
      <c r="V210" s="365">
        <v>233434.63500000001</v>
      </c>
      <c r="W210" s="365">
        <v>240746.01473314795</v>
      </c>
      <c r="X210" s="365">
        <v>240416.25931065634</v>
      </c>
      <c r="Y210" s="365">
        <v>7339009.9845728809</v>
      </c>
      <c r="Z210" s="365">
        <v>7388843.9175018864</v>
      </c>
      <c r="AA210" s="366">
        <f t="shared" si="35"/>
        <v>49833.932929005474</v>
      </c>
      <c r="AB210" s="366">
        <f t="shared" si="36"/>
        <v>4499.6995613567633</v>
      </c>
      <c r="AC210" s="366">
        <f t="shared" si="37"/>
        <v>4530.2537814235966</v>
      </c>
      <c r="AD210" s="365">
        <f t="shared" si="38"/>
        <v>30.554220066833295</v>
      </c>
      <c r="AE210" s="367">
        <f t="shared" si="39"/>
        <v>6.7902800287449622E-3</v>
      </c>
      <c r="AF210" s="324">
        <v>17</v>
      </c>
    </row>
    <row r="211" spans="1:32" ht="16.5">
      <c r="A211" s="351">
        <v>631</v>
      </c>
      <c r="B211" s="10" t="s">
        <v>153</v>
      </c>
      <c r="C211" s="365">
        <v>1985</v>
      </c>
      <c r="D211" s="365">
        <v>6859075.6699999999</v>
      </c>
      <c r="E211" s="365">
        <v>6859075.6699999999</v>
      </c>
      <c r="F211" s="366">
        <f t="shared" si="30"/>
        <v>0</v>
      </c>
      <c r="G211" s="365">
        <v>6368000</v>
      </c>
      <c r="H211" s="365">
        <v>6368000</v>
      </c>
      <c r="I211" s="366">
        <f t="shared" si="31"/>
        <v>0</v>
      </c>
      <c r="J211" s="365">
        <v>6613537.835</v>
      </c>
      <c r="K211" s="365">
        <v>6613537.835</v>
      </c>
      <c r="L211" s="366">
        <f t="shared" si="32"/>
        <v>0</v>
      </c>
      <c r="M211" s="365">
        <v>6755523.0610342762</v>
      </c>
      <c r="N211" s="365">
        <v>6749699.9687399473</v>
      </c>
      <c r="O211" s="366">
        <f t="shared" si="33"/>
        <v>-5823.092294328846</v>
      </c>
      <c r="P211" s="365">
        <v>164436.71</v>
      </c>
      <c r="Q211" s="365">
        <v>164436.71</v>
      </c>
      <c r="R211" s="366">
        <f t="shared" si="34"/>
        <v>0</v>
      </c>
      <c r="S211" s="365">
        <v>165000</v>
      </c>
      <c r="T211" s="365">
        <v>165000</v>
      </c>
      <c r="U211" s="365">
        <v>164718.35499999998</v>
      </c>
      <c r="V211" s="365">
        <v>164718.35499999998</v>
      </c>
      <c r="W211" s="365">
        <v>169877.47991916406</v>
      </c>
      <c r="X211" s="365">
        <v>169644.79477908128</v>
      </c>
      <c r="Y211" s="365">
        <v>6925400.5409534406</v>
      </c>
      <c r="Z211" s="365">
        <v>6919344.7635190282</v>
      </c>
      <c r="AA211" s="366">
        <f t="shared" si="35"/>
        <v>-6055.77743441239</v>
      </c>
      <c r="AB211" s="366">
        <f t="shared" si="36"/>
        <v>3488.8667712611791</v>
      </c>
      <c r="AC211" s="366">
        <f t="shared" si="37"/>
        <v>3485.8160017728101</v>
      </c>
      <c r="AD211" s="365">
        <f t="shared" si="38"/>
        <v>-3.0507694883690419</v>
      </c>
      <c r="AE211" s="367">
        <f t="shared" si="39"/>
        <v>-8.7442991904968306E-4</v>
      </c>
      <c r="AF211" s="324">
        <v>2</v>
      </c>
    </row>
    <row r="212" spans="1:32" ht="16.5">
      <c r="A212" s="351">
        <v>635</v>
      </c>
      <c r="B212" s="10" t="s">
        <v>154</v>
      </c>
      <c r="C212" s="365">
        <v>6439</v>
      </c>
      <c r="D212" s="365">
        <v>26025162.359999999</v>
      </c>
      <c r="E212" s="365">
        <v>26025162.359999999</v>
      </c>
      <c r="F212" s="366">
        <f t="shared" si="30"/>
        <v>0</v>
      </c>
      <c r="G212" s="365">
        <v>27100000</v>
      </c>
      <c r="H212" s="365">
        <v>27100000</v>
      </c>
      <c r="I212" s="366">
        <f t="shared" si="31"/>
        <v>0</v>
      </c>
      <c r="J212" s="365">
        <v>26562581.18</v>
      </c>
      <c r="K212" s="365">
        <v>26562581.18</v>
      </c>
      <c r="L212" s="366">
        <f t="shared" si="32"/>
        <v>0</v>
      </c>
      <c r="M212" s="365">
        <v>27132849.950965021</v>
      </c>
      <c r="N212" s="365">
        <v>27109462.111408379</v>
      </c>
      <c r="O212" s="366">
        <f t="shared" si="33"/>
        <v>-23387.839556641877</v>
      </c>
      <c r="P212" s="365">
        <v>524529.68999999994</v>
      </c>
      <c r="Q212" s="365">
        <v>524529.68999999994</v>
      </c>
      <c r="R212" s="366">
        <f t="shared" si="34"/>
        <v>0</v>
      </c>
      <c r="S212" s="365">
        <v>503000</v>
      </c>
      <c r="T212" s="365">
        <v>503000</v>
      </c>
      <c r="U212" s="365">
        <v>513764.84499999997</v>
      </c>
      <c r="V212" s="365">
        <v>513764.84499999997</v>
      </c>
      <c r="W212" s="365">
        <v>529856.41545327427</v>
      </c>
      <c r="X212" s="365">
        <v>529130.65878257167</v>
      </c>
      <c r="Y212" s="365">
        <v>27662706.366418295</v>
      </c>
      <c r="Z212" s="365">
        <v>27638592.77019095</v>
      </c>
      <c r="AA212" s="366">
        <f t="shared" si="35"/>
        <v>-24113.596227344126</v>
      </c>
      <c r="AB212" s="366">
        <f t="shared" si="36"/>
        <v>4296.1183982634411</v>
      </c>
      <c r="AC212" s="366">
        <f t="shared" si="37"/>
        <v>4292.373469512494</v>
      </c>
      <c r="AD212" s="365">
        <f t="shared" si="38"/>
        <v>-3.7449287509471105</v>
      </c>
      <c r="AE212" s="367">
        <f t="shared" si="39"/>
        <v>-8.7170054541813133E-4</v>
      </c>
      <c r="AF212" s="324">
        <v>6</v>
      </c>
    </row>
    <row r="213" spans="1:32" ht="16.5">
      <c r="A213" s="351">
        <v>636</v>
      </c>
      <c r="B213" s="10" t="s">
        <v>155</v>
      </c>
      <c r="C213" s="365">
        <v>8222</v>
      </c>
      <c r="D213" s="365">
        <v>28382499.600000001</v>
      </c>
      <c r="E213" s="365">
        <v>28382499.600000001</v>
      </c>
      <c r="F213" s="366">
        <f t="shared" si="30"/>
        <v>0</v>
      </c>
      <c r="G213" s="365">
        <v>30271000</v>
      </c>
      <c r="H213" s="365">
        <v>30271000</v>
      </c>
      <c r="I213" s="366">
        <f t="shared" si="31"/>
        <v>0</v>
      </c>
      <c r="J213" s="365">
        <v>29326749.800000001</v>
      </c>
      <c r="K213" s="365">
        <v>29326749.800000001</v>
      </c>
      <c r="L213" s="366">
        <f t="shared" si="32"/>
        <v>0</v>
      </c>
      <c r="M213" s="365">
        <v>29956362.165286135</v>
      </c>
      <c r="N213" s="365">
        <v>29930540.528661579</v>
      </c>
      <c r="O213" s="366">
        <f t="shared" si="33"/>
        <v>-25821.636624556035</v>
      </c>
      <c r="P213" s="365">
        <v>610213.77</v>
      </c>
      <c r="Q213" s="365">
        <v>610213.77</v>
      </c>
      <c r="R213" s="366">
        <f t="shared" si="34"/>
        <v>0</v>
      </c>
      <c r="S213" s="365">
        <v>639000</v>
      </c>
      <c r="T213" s="365">
        <v>639000</v>
      </c>
      <c r="U213" s="365">
        <v>624606.88500000001</v>
      </c>
      <c r="V213" s="365">
        <v>624606.88500000001</v>
      </c>
      <c r="W213" s="365">
        <v>644170.12641948205</v>
      </c>
      <c r="X213" s="365">
        <v>643287.79159691243</v>
      </c>
      <c r="Y213" s="365">
        <v>30600532.291705616</v>
      </c>
      <c r="Z213" s="365">
        <v>30573828.320258491</v>
      </c>
      <c r="AA213" s="366">
        <f t="shared" si="35"/>
        <v>-26703.971447125077</v>
      </c>
      <c r="AB213" s="366">
        <f t="shared" si="36"/>
        <v>3721.7869486384839</v>
      </c>
      <c r="AC213" s="366">
        <f t="shared" si="37"/>
        <v>3718.5390805471284</v>
      </c>
      <c r="AD213" s="365">
        <f t="shared" si="38"/>
        <v>-3.2478680913554854</v>
      </c>
      <c r="AE213" s="367">
        <f t="shared" si="39"/>
        <v>-8.7266362534363525E-4</v>
      </c>
      <c r="AF213" s="324">
        <v>2</v>
      </c>
    </row>
    <row r="214" spans="1:32" ht="16.5">
      <c r="A214" s="351">
        <v>638</v>
      </c>
      <c r="B214" s="10" t="s">
        <v>339</v>
      </c>
      <c r="C214" s="365">
        <v>51149</v>
      </c>
      <c r="D214" s="365">
        <v>161422493.51000005</v>
      </c>
      <c r="E214" s="365">
        <v>161422493.49000001</v>
      </c>
      <c r="F214" s="366">
        <f t="shared" si="30"/>
        <v>-2.0000040531158447E-2</v>
      </c>
      <c r="G214" s="365">
        <v>167532000</v>
      </c>
      <c r="H214" s="365">
        <v>167532000</v>
      </c>
      <c r="I214" s="366">
        <f t="shared" si="31"/>
        <v>0</v>
      </c>
      <c r="J214" s="365">
        <v>164477246.75500003</v>
      </c>
      <c r="K214" s="365">
        <v>164477246.745</v>
      </c>
      <c r="L214" s="366">
        <f t="shared" si="32"/>
        <v>-1.0000020265579224E-2</v>
      </c>
      <c r="M214" s="365">
        <v>168008388.42843452</v>
      </c>
      <c r="N214" s="365">
        <v>167863569.38005769</v>
      </c>
      <c r="O214" s="366">
        <f t="shared" si="33"/>
        <v>-144819.04837682843</v>
      </c>
      <c r="P214" s="365">
        <v>4979534.3499999978</v>
      </c>
      <c r="Q214" s="365">
        <v>4979534.3500000006</v>
      </c>
      <c r="R214" s="366">
        <f t="shared" si="34"/>
        <v>0</v>
      </c>
      <c r="S214" s="365">
        <v>5246000</v>
      </c>
      <c r="T214" s="365">
        <v>5246000</v>
      </c>
      <c r="U214" s="365">
        <v>5112767.1749999989</v>
      </c>
      <c r="V214" s="365">
        <v>5112767.1750000007</v>
      </c>
      <c r="W214" s="365">
        <v>5272903.5759398118</v>
      </c>
      <c r="X214" s="365">
        <v>5265681.1571248285</v>
      </c>
      <c r="Y214" s="365">
        <v>173281292.00437433</v>
      </c>
      <c r="Z214" s="365">
        <v>173129250.53718251</v>
      </c>
      <c r="AA214" s="366">
        <f t="shared" si="35"/>
        <v>-152041.46719181538</v>
      </c>
      <c r="AB214" s="366">
        <f t="shared" si="36"/>
        <v>3387.7747757409593</v>
      </c>
      <c r="AC214" s="366">
        <f t="shared" si="37"/>
        <v>3384.8022549254629</v>
      </c>
      <c r="AD214" s="365">
        <f t="shared" si="38"/>
        <v>-2.9725208154964093</v>
      </c>
      <c r="AE214" s="367">
        <f t="shared" si="39"/>
        <v>-8.7742574765651963E-4</v>
      </c>
      <c r="AF214" s="324">
        <v>1</v>
      </c>
    </row>
    <row r="215" spans="1:32" ht="16.5">
      <c r="A215" s="351">
        <v>678</v>
      </c>
      <c r="B215" s="10" t="s">
        <v>340</v>
      </c>
      <c r="C215" s="365">
        <v>24260</v>
      </c>
      <c r="D215" s="365">
        <v>91700676.909999996</v>
      </c>
      <c r="E215" s="365">
        <v>92296167.519999981</v>
      </c>
      <c r="F215" s="366">
        <f t="shared" si="30"/>
        <v>595490.6099999845</v>
      </c>
      <c r="G215" s="365">
        <v>98954000</v>
      </c>
      <c r="H215" s="365">
        <v>98954000</v>
      </c>
      <c r="I215" s="366">
        <f t="shared" si="31"/>
        <v>0</v>
      </c>
      <c r="J215" s="365">
        <v>95327338.454999998</v>
      </c>
      <c r="K215" s="365">
        <v>95625083.75999999</v>
      </c>
      <c r="L215" s="366">
        <f t="shared" si="32"/>
        <v>297745.30499999225</v>
      </c>
      <c r="M215" s="365">
        <v>97373909.2973333</v>
      </c>
      <c r="N215" s="365">
        <v>97593850.820636719</v>
      </c>
      <c r="O215" s="366">
        <f t="shared" si="33"/>
        <v>219941.52330341935</v>
      </c>
      <c r="P215" s="365">
        <v>3148922.02</v>
      </c>
      <c r="Q215" s="365">
        <v>3148922.02</v>
      </c>
      <c r="R215" s="366">
        <f t="shared" si="34"/>
        <v>0</v>
      </c>
      <c r="S215" s="365">
        <v>3088000</v>
      </c>
      <c r="T215" s="365">
        <v>3088000</v>
      </c>
      <c r="U215" s="365">
        <v>3118461.01</v>
      </c>
      <c r="V215" s="365">
        <v>3118461.01</v>
      </c>
      <c r="W215" s="365">
        <v>3216133.973684785</v>
      </c>
      <c r="X215" s="365">
        <v>3211728.7600887986</v>
      </c>
      <c r="Y215" s="365">
        <v>100590043.27101809</v>
      </c>
      <c r="Z215" s="365">
        <v>100805579.58072552</v>
      </c>
      <c r="AA215" s="366">
        <f t="shared" si="35"/>
        <v>215536.30970743299</v>
      </c>
      <c r="AB215" s="366">
        <f t="shared" si="36"/>
        <v>4146.3331933643067</v>
      </c>
      <c r="AC215" s="366">
        <f t="shared" si="37"/>
        <v>4155.2176249268559</v>
      </c>
      <c r="AD215" s="365">
        <f t="shared" si="38"/>
        <v>8.8844315625492527</v>
      </c>
      <c r="AE215" s="367">
        <f t="shared" si="39"/>
        <v>2.1427201211826601E-3</v>
      </c>
      <c r="AF215" s="324">
        <v>17</v>
      </c>
    </row>
    <row r="216" spans="1:32" ht="16.5">
      <c r="A216" s="351">
        <v>680</v>
      </c>
      <c r="B216" s="10" t="s">
        <v>341</v>
      </c>
      <c r="C216" s="365">
        <v>24810</v>
      </c>
      <c r="D216" s="365">
        <v>90222385.429999977</v>
      </c>
      <c r="E216" s="365">
        <v>83348675.349999979</v>
      </c>
      <c r="F216" s="366">
        <f t="shared" si="30"/>
        <v>-6873710.0799999982</v>
      </c>
      <c r="G216" s="365">
        <v>89772000</v>
      </c>
      <c r="H216" s="365">
        <v>89772000</v>
      </c>
      <c r="I216" s="366">
        <f t="shared" si="31"/>
        <v>0</v>
      </c>
      <c r="J216" s="365">
        <v>89997192.714999989</v>
      </c>
      <c r="K216" s="365">
        <v>86560337.674999982</v>
      </c>
      <c r="L216" s="366">
        <f t="shared" si="32"/>
        <v>-3436855.0400000066</v>
      </c>
      <c r="M216" s="365">
        <v>91929331.317498744</v>
      </c>
      <c r="N216" s="365">
        <v>88342476.156570837</v>
      </c>
      <c r="O216" s="366">
        <f t="shared" si="33"/>
        <v>-3586855.1609279066</v>
      </c>
      <c r="P216" s="365">
        <v>1859809.93</v>
      </c>
      <c r="Q216" s="365">
        <v>1859809.93</v>
      </c>
      <c r="R216" s="366">
        <f t="shared" si="34"/>
        <v>0</v>
      </c>
      <c r="S216" s="365">
        <v>1857000</v>
      </c>
      <c r="T216" s="365">
        <v>1857000</v>
      </c>
      <c r="U216" s="365">
        <v>1858404.9649999999</v>
      </c>
      <c r="V216" s="365">
        <v>1858404.9649999999</v>
      </c>
      <c r="W216" s="365">
        <v>1916611.8561799761</v>
      </c>
      <c r="X216" s="365">
        <v>1913986.6282895475</v>
      </c>
      <c r="Y216" s="365">
        <v>93845943.173678726</v>
      </c>
      <c r="Z216" s="365">
        <v>90256462.784860387</v>
      </c>
      <c r="AA216" s="366">
        <f t="shared" si="35"/>
        <v>-3589480.3888183385</v>
      </c>
      <c r="AB216" s="366">
        <f t="shared" si="36"/>
        <v>3782.5853758032536</v>
      </c>
      <c r="AC216" s="366">
        <f t="shared" si="37"/>
        <v>3637.9066015663198</v>
      </c>
      <c r="AD216" s="365">
        <f t="shared" si="38"/>
        <v>-144.6787742369338</v>
      </c>
      <c r="AE216" s="367">
        <f t="shared" si="39"/>
        <v>-3.8248647383460697E-2</v>
      </c>
      <c r="AF216" s="324">
        <v>2</v>
      </c>
    </row>
    <row r="217" spans="1:32" ht="16.5">
      <c r="A217" s="351">
        <v>681</v>
      </c>
      <c r="B217" s="10" t="s">
        <v>156</v>
      </c>
      <c r="C217" s="365">
        <v>3330</v>
      </c>
      <c r="D217" s="365">
        <v>14936082.079999998</v>
      </c>
      <c r="E217" s="365">
        <v>14963966.439999999</v>
      </c>
      <c r="F217" s="366">
        <f t="shared" si="30"/>
        <v>27884.360000001267</v>
      </c>
      <c r="G217" s="365">
        <v>15471000</v>
      </c>
      <c r="H217" s="365">
        <v>15471000</v>
      </c>
      <c r="I217" s="366">
        <f t="shared" si="31"/>
        <v>0</v>
      </c>
      <c r="J217" s="365">
        <v>15203541.039999999</v>
      </c>
      <c r="K217" s="365">
        <v>15217483.219999999</v>
      </c>
      <c r="L217" s="366">
        <f t="shared" si="32"/>
        <v>13942.179999999702</v>
      </c>
      <c r="M217" s="365">
        <v>15529943.982712703</v>
      </c>
      <c r="N217" s="365">
        <v>15530786.785668198</v>
      </c>
      <c r="O217" s="366">
        <f t="shared" si="33"/>
        <v>842.8029554951936</v>
      </c>
      <c r="P217" s="365">
        <v>300960.96999999997</v>
      </c>
      <c r="Q217" s="365">
        <v>304503.06</v>
      </c>
      <c r="R217" s="366">
        <f t="shared" si="34"/>
        <v>3542.0900000000256</v>
      </c>
      <c r="S217" s="365">
        <v>325000</v>
      </c>
      <c r="T217" s="365">
        <v>325000</v>
      </c>
      <c r="U217" s="365">
        <v>312980.48499999999</v>
      </c>
      <c r="V217" s="365">
        <v>314751.53000000003</v>
      </c>
      <c r="W217" s="365">
        <v>322783.31128111208</v>
      </c>
      <c r="X217" s="365">
        <v>324165.20134171966</v>
      </c>
      <c r="Y217" s="365">
        <v>15852727.293993816</v>
      </c>
      <c r="Z217" s="365">
        <v>15854951.987009918</v>
      </c>
      <c r="AA217" s="366">
        <f t="shared" si="35"/>
        <v>2224.6930161025375</v>
      </c>
      <c r="AB217" s="366">
        <f t="shared" si="36"/>
        <v>4760.5787669651099</v>
      </c>
      <c r="AC217" s="366">
        <f t="shared" si="37"/>
        <v>4761.2468429459213</v>
      </c>
      <c r="AD217" s="365">
        <f t="shared" si="38"/>
        <v>0.66807598081140895</v>
      </c>
      <c r="AE217" s="367">
        <f t="shared" si="39"/>
        <v>1.4033503351469813E-4</v>
      </c>
      <c r="AF217" s="324">
        <v>10</v>
      </c>
    </row>
    <row r="218" spans="1:32" ht="16.5">
      <c r="A218" s="351">
        <v>683</v>
      </c>
      <c r="B218" s="10" t="s">
        <v>157</v>
      </c>
      <c r="C218" s="365">
        <v>3670</v>
      </c>
      <c r="D218" s="365">
        <v>17606006.050000001</v>
      </c>
      <c r="E218" s="365">
        <v>17606006.050000001</v>
      </c>
      <c r="F218" s="366">
        <f t="shared" si="30"/>
        <v>0</v>
      </c>
      <c r="G218" s="365">
        <v>19692000</v>
      </c>
      <c r="H218" s="365">
        <v>19692000</v>
      </c>
      <c r="I218" s="366">
        <f t="shared" si="31"/>
        <v>0</v>
      </c>
      <c r="J218" s="365">
        <v>18649003.024999999</v>
      </c>
      <c r="K218" s="365">
        <v>18649003.024999999</v>
      </c>
      <c r="L218" s="366">
        <f t="shared" si="32"/>
        <v>0</v>
      </c>
      <c r="M218" s="365">
        <v>19049376.16504699</v>
      </c>
      <c r="N218" s="365">
        <v>19032956.078170478</v>
      </c>
      <c r="O218" s="366">
        <f t="shared" si="33"/>
        <v>-16420.086876511574</v>
      </c>
      <c r="P218" s="365">
        <v>416791</v>
      </c>
      <c r="Q218" s="365">
        <v>416791</v>
      </c>
      <c r="R218" s="366">
        <f t="shared" si="34"/>
        <v>0</v>
      </c>
      <c r="S218" s="365">
        <v>415000</v>
      </c>
      <c r="T218" s="365">
        <v>415000</v>
      </c>
      <c r="U218" s="365">
        <v>415895.5</v>
      </c>
      <c r="V218" s="365">
        <v>415895.5</v>
      </c>
      <c r="W218" s="365">
        <v>428921.71579615824</v>
      </c>
      <c r="X218" s="365">
        <v>428334.21173398319</v>
      </c>
      <c r="Y218" s="365">
        <v>19478297.880843148</v>
      </c>
      <c r="Z218" s="365">
        <v>19461290.28990446</v>
      </c>
      <c r="AA218" s="366">
        <f t="shared" si="35"/>
        <v>-17007.590938687325</v>
      </c>
      <c r="AB218" s="366">
        <f t="shared" si="36"/>
        <v>5307.4381146711576</v>
      </c>
      <c r="AC218" s="366">
        <f t="shared" si="37"/>
        <v>5302.8038937069377</v>
      </c>
      <c r="AD218" s="365">
        <f t="shared" si="38"/>
        <v>-4.6342209642198213</v>
      </c>
      <c r="AE218" s="367">
        <f t="shared" si="39"/>
        <v>-8.7315591140094758E-4</v>
      </c>
      <c r="AF218" s="324">
        <v>19</v>
      </c>
    </row>
    <row r="219" spans="1:32" ht="16.5">
      <c r="A219" s="351">
        <v>684</v>
      </c>
      <c r="B219" s="10" t="s">
        <v>342</v>
      </c>
      <c r="C219" s="365">
        <v>38959</v>
      </c>
      <c r="D219" s="365">
        <v>143790641</v>
      </c>
      <c r="E219" s="365">
        <v>143790641</v>
      </c>
      <c r="F219" s="366">
        <f t="shared" si="30"/>
        <v>0</v>
      </c>
      <c r="G219" s="365">
        <v>144974000</v>
      </c>
      <c r="H219" s="365">
        <v>144974000</v>
      </c>
      <c r="I219" s="366">
        <f t="shared" si="31"/>
        <v>0</v>
      </c>
      <c r="J219" s="365">
        <v>144382320.5</v>
      </c>
      <c r="K219" s="365">
        <v>144382320.5</v>
      </c>
      <c r="L219" s="366">
        <f t="shared" si="32"/>
        <v>0</v>
      </c>
      <c r="M219" s="365">
        <v>147482046.68634695</v>
      </c>
      <c r="N219" s="365">
        <v>147354920.84252226</v>
      </c>
      <c r="O219" s="366">
        <f t="shared" si="33"/>
        <v>-127125.84382468462</v>
      </c>
      <c r="P219" s="365">
        <v>3629000</v>
      </c>
      <c r="Q219" s="365">
        <v>3629000</v>
      </c>
      <c r="R219" s="366">
        <f t="shared" si="34"/>
        <v>0</v>
      </c>
      <c r="S219" s="365">
        <v>3850000</v>
      </c>
      <c r="T219" s="365">
        <v>3850000</v>
      </c>
      <c r="U219" s="365">
        <v>3739500</v>
      </c>
      <c r="V219" s="365">
        <v>3739500</v>
      </c>
      <c r="W219" s="365">
        <v>3856624.4554695436</v>
      </c>
      <c r="X219" s="365">
        <v>3851341.9471459296</v>
      </c>
      <c r="Y219" s="365">
        <v>151338671.1418165</v>
      </c>
      <c r="Z219" s="365">
        <v>151206262.7896682</v>
      </c>
      <c r="AA219" s="366">
        <f t="shared" si="35"/>
        <v>-132408.35214829445</v>
      </c>
      <c r="AB219" s="366">
        <f t="shared" si="36"/>
        <v>3884.5625180784027</v>
      </c>
      <c r="AC219" s="366">
        <f t="shared" si="37"/>
        <v>3881.163859176781</v>
      </c>
      <c r="AD219" s="365">
        <f t="shared" si="38"/>
        <v>-3.3986589016217295</v>
      </c>
      <c r="AE219" s="367">
        <f t="shared" si="39"/>
        <v>-8.7491419839548935E-4</v>
      </c>
      <c r="AF219" s="324">
        <v>4</v>
      </c>
    </row>
    <row r="220" spans="1:32" ht="16.5">
      <c r="A220" s="351">
        <v>686</v>
      </c>
      <c r="B220" s="10" t="s">
        <v>158</v>
      </c>
      <c r="C220" s="365">
        <v>3033</v>
      </c>
      <c r="D220" s="365">
        <v>15063286.460000001</v>
      </c>
      <c r="E220" s="365">
        <v>15126022.730000004</v>
      </c>
      <c r="F220" s="366">
        <f t="shared" si="30"/>
        <v>62736.270000003278</v>
      </c>
      <c r="G220" s="365">
        <v>16941000</v>
      </c>
      <c r="H220" s="365">
        <v>16941000</v>
      </c>
      <c r="I220" s="366">
        <f t="shared" si="31"/>
        <v>0</v>
      </c>
      <c r="J220" s="365">
        <v>16002143.23</v>
      </c>
      <c r="K220" s="365">
        <v>16033511.365000002</v>
      </c>
      <c r="L220" s="366">
        <f t="shared" si="32"/>
        <v>31368.135000001639</v>
      </c>
      <c r="M220" s="365">
        <v>16345691.264384899</v>
      </c>
      <c r="N220" s="365">
        <v>16363615.640997101</v>
      </c>
      <c r="O220" s="366">
        <f t="shared" si="33"/>
        <v>17924.376612201333</v>
      </c>
      <c r="P220" s="365">
        <v>343875.33</v>
      </c>
      <c r="Q220" s="365">
        <v>343875.32999999996</v>
      </c>
      <c r="R220" s="366">
        <f t="shared" si="34"/>
        <v>0</v>
      </c>
      <c r="S220" s="365">
        <v>353000</v>
      </c>
      <c r="T220" s="365">
        <v>353000</v>
      </c>
      <c r="U220" s="365">
        <v>348437.66500000004</v>
      </c>
      <c r="V220" s="365">
        <v>348437.66499999998</v>
      </c>
      <c r="W220" s="365">
        <v>359351.04159532144</v>
      </c>
      <c r="X220" s="365">
        <v>358858.83010565082</v>
      </c>
      <c r="Y220" s="365">
        <v>16705042.30598022</v>
      </c>
      <c r="Z220" s="365">
        <v>16722474.471102752</v>
      </c>
      <c r="AA220" s="366">
        <f t="shared" si="35"/>
        <v>17432.165122531354</v>
      </c>
      <c r="AB220" s="366">
        <f t="shared" si="36"/>
        <v>5507.7620527465288</v>
      </c>
      <c r="AC220" s="366">
        <f t="shared" si="37"/>
        <v>5513.5095519626611</v>
      </c>
      <c r="AD220" s="365">
        <f t="shared" si="38"/>
        <v>5.7474992161323826</v>
      </c>
      <c r="AE220" s="367">
        <f t="shared" si="39"/>
        <v>1.0435271460694829E-3</v>
      </c>
      <c r="AF220" s="324">
        <v>11</v>
      </c>
    </row>
    <row r="221" spans="1:32" ht="16.5">
      <c r="A221" s="351">
        <v>687</v>
      </c>
      <c r="B221" s="10" t="s">
        <v>159</v>
      </c>
      <c r="C221" s="365">
        <v>1513</v>
      </c>
      <c r="D221" s="365">
        <v>8843156.5300000012</v>
      </c>
      <c r="E221" s="365">
        <v>8843156.5300000012</v>
      </c>
      <c r="F221" s="366">
        <f t="shared" si="30"/>
        <v>0</v>
      </c>
      <c r="G221" s="365">
        <v>10298000</v>
      </c>
      <c r="H221" s="365">
        <v>10298000</v>
      </c>
      <c r="I221" s="366">
        <f t="shared" si="31"/>
        <v>0</v>
      </c>
      <c r="J221" s="365">
        <v>9570578.2650000006</v>
      </c>
      <c r="K221" s="365">
        <v>9570578.2650000006</v>
      </c>
      <c r="L221" s="366">
        <f t="shared" si="32"/>
        <v>0</v>
      </c>
      <c r="M221" s="365">
        <v>9776047.8263962213</v>
      </c>
      <c r="N221" s="365">
        <v>9767621.1171314362</v>
      </c>
      <c r="O221" s="366">
        <f t="shared" si="33"/>
        <v>-8426.7092647850513</v>
      </c>
      <c r="P221" s="365">
        <v>270077.55</v>
      </c>
      <c r="Q221" s="365">
        <v>270077.55</v>
      </c>
      <c r="R221" s="366">
        <f t="shared" si="34"/>
        <v>0</v>
      </c>
      <c r="S221" s="365">
        <v>282000</v>
      </c>
      <c r="T221" s="365">
        <v>282000</v>
      </c>
      <c r="U221" s="365">
        <v>276038.77500000002</v>
      </c>
      <c r="V221" s="365">
        <v>276038.77500000002</v>
      </c>
      <c r="W221" s="365">
        <v>284684.55417110713</v>
      </c>
      <c r="X221" s="365">
        <v>284294.61510797625</v>
      </c>
      <c r="Y221" s="365">
        <v>10060732.380567329</v>
      </c>
      <c r="Z221" s="365">
        <v>10051915.732239412</v>
      </c>
      <c r="AA221" s="366">
        <f t="shared" si="35"/>
        <v>-8816.6483279168606</v>
      </c>
      <c r="AB221" s="366">
        <f t="shared" si="36"/>
        <v>6649.5256976651217</v>
      </c>
      <c r="AC221" s="366">
        <f t="shared" si="37"/>
        <v>6643.6984350557914</v>
      </c>
      <c r="AD221" s="365">
        <f t="shared" si="38"/>
        <v>-5.8272626093303188</v>
      </c>
      <c r="AE221" s="367">
        <f t="shared" si="39"/>
        <v>-8.7634259558940755E-4</v>
      </c>
      <c r="AF221" s="324">
        <v>11</v>
      </c>
    </row>
    <row r="222" spans="1:32" ht="16.5">
      <c r="A222" s="351">
        <v>689</v>
      </c>
      <c r="B222" s="10" t="s">
        <v>160</v>
      </c>
      <c r="C222" s="365">
        <v>3092</v>
      </c>
      <c r="D222" s="365">
        <v>14859848.540000003</v>
      </c>
      <c r="E222" s="365">
        <v>14859848.540000003</v>
      </c>
      <c r="F222" s="366">
        <f t="shared" si="30"/>
        <v>0</v>
      </c>
      <c r="G222" s="365">
        <v>16212000</v>
      </c>
      <c r="H222" s="365">
        <v>16212000</v>
      </c>
      <c r="I222" s="366">
        <f t="shared" si="31"/>
        <v>0</v>
      </c>
      <c r="J222" s="365">
        <v>15535924.270000001</v>
      </c>
      <c r="K222" s="365">
        <v>15535924.270000001</v>
      </c>
      <c r="L222" s="366">
        <f t="shared" si="32"/>
        <v>0</v>
      </c>
      <c r="M222" s="365">
        <v>15869463.107179323</v>
      </c>
      <c r="N222" s="365">
        <v>15855784.026003867</v>
      </c>
      <c r="O222" s="366">
        <f t="shared" si="33"/>
        <v>-13679.081175455824</v>
      </c>
      <c r="P222" s="365">
        <v>295226.86000000004</v>
      </c>
      <c r="Q222" s="365">
        <v>295226.86000000004</v>
      </c>
      <c r="R222" s="366">
        <f t="shared" si="34"/>
        <v>0</v>
      </c>
      <c r="S222" s="365">
        <v>330000</v>
      </c>
      <c r="T222" s="365">
        <v>330000</v>
      </c>
      <c r="U222" s="365">
        <v>312613.43000000005</v>
      </c>
      <c r="V222" s="365">
        <v>312613.43000000005</v>
      </c>
      <c r="W222" s="365">
        <v>322404.75979307835</v>
      </c>
      <c r="X222" s="365">
        <v>321963.15448593878</v>
      </c>
      <c r="Y222" s="365">
        <v>16191867.866972402</v>
      </c>
      <c r="Z222" s="365">
        <v>16177747.180489806</v>
      </c>
      <c r="AA222" s="366">
        <f t="shared" si="35"/>
        <v>-14120.68648259528</v>
      </c>
      <c r="AB222" s="366">
        <f t="shared" si="36"/>
        <v>5236.6972402886167</v>
      </c>
      <c r="AC222" s="366">
        <f t="shared" si="37"/>
        <v>5232.1303947250344</v>
      </c>
      <c r="AD222" s="365">
        <f t="shared" si="38"/>
        <v>-4.5668455635823193</v>
      </c>
      <c r="AE222" s="367">
        <f t="shared" si="39"/>
        <v>-8.7208508608197118E-4</v>
      </c>
      <c r="AF222" s="324">
        <v>9</v>
      </c>
    </row>
    <row r="223" spans="1:32" ht="16.5">
      <c r="A223" s="351">
        <v>691</v>
      </c>
      <c r="B223" s="10" t="s">
        <v>161</v>
      </c>
      <c r="C223" s="365">
        <v>2690</v>
      </c>
      <c r="D223" s="365">
        <v>11656795.920000002</v>
      </c>
      <c r="E223" s="365">
        <v>11656795.920000002</v>
      </c>
      <c r="F223" s="366">
        <f t="shared" si="30"/>
        <v>0</v>
      </c>
      <c r="G223" s="365">
        <v>12301000</v>
      </c>
      <c r="H223" s="365">
        <v>12301000</v>
      </c>
      <c r="I223" s="366">
        <f t="shared" si="31"/>
        <v>0</v>
      </c>
      <c r="J223" s="365">
        <v>11978897.960000001</v>
      </c>
      <c r="K223" s="365">
        <v>11978897.960000001</v>
      </c>
      <c r="L223" s="366">
        <f t="shared" si="32"/>
        <v>0</v>
      </c>
      <c r="M223" s="365">
        <v>12236071.439146224</v>
      </c>
      <c r="N223" s="365">
        <v>12225524.250917213</v>
      </c>
      <c r="O223" s="366">
        <f t="shared" si="33"/>
        <v>-10547.188229011372</v>
      </c>
      <c r="P223" s="365">
        <v>274036.03999999998</v>
      </c>
      <c r="Q223" s="365">
        <v>274036.03999999998</v>
      </c>
      <c r="R223" s="366">
        <f t="shared" si="34"/>
        <v>0</v>
      </c>
      <c r="S223" s="365">
        <v>241000</v>
      </c>
      <c r="T223" s="365">
        <v>241000</v>
      </c>
      <c r="U223" s="365">
        <v>257518.02</v>
      </c>
      <c r="V223" s="365">
        <v>257518.02</v>
      </c>
      <c r="W223" s="365">
        <v>265583.71270386287</v>
      </c>
      <c r="X223" s="365">
        <v>265219.93650807976</v>
      </c>
      <c r="Y223" s="365">
        <v>12501655.151850088</v>
      </c>
      <c r="Z223" s="365">
        <v>12490744.187425293</v>
      </c>
      <c r="AA223" s="366">
        <f t="shared" si="35"/>
        <v>-10910.96442479454</v>
      </c>
      <c r="AB223" s="366">
        <f t="shared" si="36"/>
        <v>4647.4554467844191</v>
      </c>
      <c r="AC223" s="366">
        <f t="shared" si="37"/>
        <v>4643.3993261804062</v>
      </c>
      <c r="AD223" s="365">
        <f t="shared" si="38"/>
        <v>-4.0561206040129036</v>
      </c>
      <c r="AE223" s="367">
        <f t="shared" si="39"/>
        <v>-8.7276158974678049E-4</v>
      </c>
      <c r="AF223" s="324">
        <v>17</v>
      </c>
    </row>
    <row r="224" spans="1:32" ht="16.5">
      <c r="A224" s="351">
        <v>694</v>
      </c>
      <c r="B224" s="10" t="s">
        <v>162</v>
      </c>
      <c r="C224" s="365">
        <v>28521</v>
      </c>
      <c r="D224" s="365">
        <v>100954602.28</v>
      </c>
      <c r="E224" s="365">
        <v>100954602.28</v>
      </c>
      <c r="F224" s="366">
        <f t="shared" si="30"/>
        <v>0</v>
      </c>
      <c r="G224" s="365">
        <v>105287000</v>
      </c>
      <c r="H224" s="365">
        <v>105287000</v>
      </c>
      <c r="I224" s="366">
        <f t="shared" si="31"/>
        <v>0</v>
      </c>
      <c r="J224" s="365">
        <v>103120801.14</v>
      </c>
      <c r="K224" s="365">
        <v>103120801.14</v>
      </c>
      <c r="L224" s="366">
        <f t="shared" si="32"/>
        <v>0</v>
      </c>
      <c r="M224" s="365">
        <v>105334688.86907785</v>
      </c>
      <c r="N224" s="365">
        <v>105243892.99590306</v>
      </c>
      <c r="O224" s="366">
        <f t="shared" si="33"/>
        <v>-90795.873174786568</v>
      </c>
      <c r="P224" s="365">
        <v>2327910.8200000003</v>
      </c>
      <c r="Q224" s="365">
        <v>2327910.8200000003</v>
      </c>
      <c r="R224" s="366">
        <f t="shared" si="34"/>
        <v>0</v>
      </c>
      <c r="S224" s="365">
        <v>2376000</v>
      </c>
      <c r="T224" s="365">
        <v>2376000</v>
      </c>
      <c r="U224" s="365">
        <v>2351955.41</v>
      </c>
      <c r="V224" s="365">
        <v>2351955.41</v>
      </c>
      <c r="W224" s="365">
        <v>2425620.7387030078</v>
      </c>
      <c r="X224" s="365">
        <v>2422298.3094931953</v>
      </c>
      <c r="Y224" s="365">
        <v>107760309.60778086</v>
      </c>
      <c r="Z224" s="365">
        <v>107666191.30539626</v>
      </c>
      <c r="AA224" s="366">
        <f t="shared" si="35"/>
        <v>-94118.302384600043</v>
      </c>
      <c r="AB224" s="366">
        <f t="shared" si="36"/>
        <v>3778.2794995891049</v>
      </c>
      <c r="AC224" s="366">
        <f t="shared" si="37"/>
        <v>3774.9795345673806</v>
      </c>
      <c r="AD224" s="365">
        <f t="shared" si="38"/>
        <v>-3.299965021724347</v>
      </c>
      <c r="AE224" s="367">
        <f t="shared" si="39"/>
        <v>-8.7340415712580937E-4</v>
      </c>
      <c r="AF224" s="324">
        <v>5</v>
      </c>
    </row>
    <row r="225" spans="1:32" ht="16.5">
      <c r="A225" s="351">
        <v>697</v>
      </c>
      <c r="B225" s="10" t="s">
        <v>163</v>
      </c>
      <c r="C225" s="365">
        <v>1210</v>
      </c>
      <c r="D225" s="365">
        <v>7393137.830000001</v>
      </c>
      <c r="E225" s="365">
        <v>7522239.3100000015</v>
      </c>
      <c r="F225" s="366">
        <f t="shared" si="30"/>
        <v>129101.48000000045</v>
      </c>
      <c r="G225" s="365">
        <v>7655000</v>
      </c>
      <c r="H225" s="365">
        <v>7655000</v>
      </c>
      <c r="I225" s="366">
        <f t="shared" si="31"/>
        <v>0</v>
      </c>
      <c r="J225" s="365">
        <v>7524068.915000001</v>
      </c>
      <c r="K225" s="365">
        <v>7588619.6550000012</v>
      </c>
      <c r="L225" s="366">
        <f t="shared" si="32"/>
        <v>64550.740000000224</v>
      </c>
      <c r="M225" s="365">
        <v>7685602.2202061918</v>
      </c>
      <c r="N225" s="365">
        <v>7744857.1590628633</v>
      </c>
      <c r="O225" s="366">
        <f t="shared" si="33"/>
        <v>59254.938856671564</v>
      </c>
      <c r="P225" s="365">
        <v>174730.42</v>
      </c>
      <c r="Q225" s="365">
        <v>174730.42</v>
      </c>
      <c r="R225" s="366">
        <f t="shared" si="34"/>
        <v>0</v>
      </c>
      <c r="S225" s="365">
        <v>179000</v>
      </c>
      <c r="T225" s="365">
        <v>179000</v>
      </c>
      <c r="U225" s="365">
        <v>176865.21000000002</v>
      </c>
      <c r="V225" s="365">
        <v>176865.21000000002</v>
      </c>
      <c r="W225" s="365">
        <v>182404.78518725943</v>
      </c>
      <c r="X225" s="365">
        <v>182154.94110543493</v>
      </c>
      <c r="Y225" s="365">
        <v>7868007.0053934511</v>
      </c>
      <c r="Z225" s="365">
        <v>7927012.100168298</v>
      </c>
      <c r="AA225" s="366">
        <f t="shared" si="35"/>
        <v>59005.094774846919</v>
      </c>
      <c r="AB225" s="366">
        <f t="shared" si="36"/>
        <v>6502.4851284243396</v>
      </c>
      <c r="AC225" s="366">
        <f t="shared" si="37"/>
        <v>6551.2496695605769</v>
      </c>
      <c r="AD225" s="365">
        <f t="shared" si="38"/>
        <v>48.764541136237312</v>
      </c>
      <c r="AE225" s="367">
        <f t="shared" si="39"/>
        <v>7.499369882919482E-3</v>
      </c>
      <c r="AF225" s="324">
        <v>18</v>
      </c>
    </row>
    <row r="226" spans="1:32" ht="16.5">
      <c r="A226" s="351">
        <v>698</v>
      </c>
      <c r="B226" s="10" t="s">
        <v>164</v>
      </c>
      <c r="C226" s="365">
        <v>64180</v>
      </c>
      <c r="D226" s="365">
        <v>228117816.81999999</v>
      </c>
      <c r="E226" s="365">
        <v>228117816.81999999</v>
      </c>
      <c r="F226" s="366">
        <f t="shared" si="30"/>
        <v>0</v>
      </c>
      <c r="G226" s="365">
        <v>256544000</v>
      </c>
      <c r="H226" s="365">
        <v>256544000</v>
      </c>
      <c r="I226" s="366">
        <f t="shared" si="31"/>
        <v>0</v>
      </c>
      <c r="J226" s="365">
        <v>242330908.41</v>
      </c>
      <c r="K226" s="365">
        <v>242330908.41</v>
      </c>
      <c r="L226" s="366">
        <f t="shared" si="32"/>
        <v>0</v>
      </c>
      <c r="M226" s="365">
        <v>247533480.71911952</v>
      </c>
      <c r="N226" s="365">
        <v>247320113.03594515</v>
      </c>
      <c r="O226" s="366">
        <f t="shared" si="33"/>
        <v>-213367.68317437172</v>
      </c>
      <c r="P226" s="365">
        <v>5062046</v>
      </c>
      <c r="Q226" s="365">
        <v>5062046</v>
      </c>
      <c r="R226" s="366">
        <f t="shared" si="34"/>
        <v>0</v>
      </c>
      <c r="S226" s="365">
        <v>5537000</v>
      </c>
      <c r="T226" s="365">
        <v>5537000</v>
      </c>
      <c r="U226" s="365">
        <v>5299523</v>
      </c>
      <c r="V226" s="365">
        <v>5299523</v>
      </c>
      <c r="W226" s="365">
        <v>5465508.758957969</v>
      </c>
      <c r="X226" s="365">
        <v>5458022.5243387194</v>
      </c>
      <c r="Y226" s="365">
        <v>252998989.4780775</v>
      </c>
      <c r="Z226" s="365">
        <v>252778135.56028387</v>
      </c>
      <c r="AA226" s="366">
        <f t="shared" si="35"/>
        <v>-220853.91779363155</v>
      </c>
      <c r="AB226" s="366">
        <f t="shared" si="36"/>
        <v>3942.0222729522825</v>
      </c>
      <c r="AC226" s="366">
        <f t="shared" si="37"/>
        <v>3938.581108761045</v>
      </c>
      <c r="AD226" s="365">
        <f t="shared" si="38"/>
        <v>-3.4411641912374762</v>
      </c>
      <c r="AE226" s="367">
        <f t="shared" si="39"/>
        <v>-8.7294387321162935E-4</v>
      </c>
      <c r="AF226" s="324">
        <v>19</v>
      </c>
    </row>
    <row r="227" spans="1:32" ht="16.5">
      <c r="A227" s="351">
        <v>700</v>
      </c>
      <c r="B227" s="10" t="s">
        <v>343</v>
      </c>
      <c r="C227" s="365">
        <v>4913</v>
      </c>
      <c r="D227" s="365">
        <v>21714542.650000002</v>
      </c>
      <c r="E227" s="365">
        <v>21714542.650000002</v>
      </c>
      <c r="F227" s="366">
        <f t="shared" si="30"/>
        <v>0</v>
      </c>
      <c r="G227" s="365">
        <v>22542000</v>
      </c>
      <c r="H227" s="365">
        <v>22542000</v>
      </c>
      <c r="I227" s="366">
        <f t="shared" si="31"/>
        <v>0</v>
      </c>
      <c r="J227" s="365">
        <v>22128271.325000003</v>
      </c>
      <c r="K227" s="365">
        <v>22128271.325000003</v>
      </c>
      <c r="L227" s="366">
        <f t="shared" si="32"/>
        <v>0</v>
      </c>
      <c r="M227" s="365">
        <v>22603340.445977964</v>
      </c>
      <c r="N227" s="365">
        <v>22583856.930580575</v>
      </c>
      <c r="O227" s="366">
        <f t="shared" si="33"/>
        <v>-19483.515397388488</v>
      </c>
      <c r="P227" s="365">
        <v>417484.91</v>
      </c>
      <c r="Q227" s="365">
        <v>417484.91</v>
      </c>
      <c r="R227" s="366">
        <f t="shared" si="34"/>
        <v>0</v>
      </c>
      <c r="S227" s="365">
        <v>438000</v>
      </c>
      <c r="T227" s="365">
        <v>438000</v>
      </c>
      <c r="U227" s="365">
        <v>427742.45499999996</v>
      </c>
      <c r="V227" s="365">
        <v>427742.45499999996</v>
      </c>
      <c r="W227" s="365">
        <v>441139.72793035983</v>
      </c>
      <c r="X227" s="365">
        <v>440535.48857245088</v>
      </c>
      <c r="Y227" s="365">
        <v>23044480.173908323</v>
      </c>
      <c r="Z227" s="365">
        <v>23024392.419153027</v>
      </c>
      <c r="AA227" s="366">
        <f t="shared" si="35"/>
        <v>-20087.754755295813</v>
      </c>
      <c r="AB227" s="366">
        <f t="shared" si="36"/>
        <v>4690.5109248744802</v>
      </c>
      <c r="AC227" s="366">
        <f t="shared" si="37"/>
        <v>4686.4222306438078</v>
      </c>
      <c r="AD227" s="365">
        <f t="shared" si="38"/>
        <v>-4.088694230672445</v>
      </c>
      <c r="AE227" s="367">
        <f t="shared" si="39"/>
        <v>-8.7169485289747195E-4</v>
      </c>
      <c r="AF227" s="324">
        <v>9</v>
      </c>
    </row>
    <row r="228" spans="1:32" ht="16.5">
      <c r="A228" s="351">
        <v>702</v>
      </c>
      <c r="B228" s="10" t="s">
        <v>165</v>
      </c>
      <c r="C228" s="365">
        <v>4155</v>
      </c>
      <c r="D228" s="365">
        <v>18590803.32</v>
      </c>
      <c r="E228" s="365">
        <v>18748998.02</v>
      </c>
      <c r="F228" s="366">
        <f t="shared" si="30"/>
        <v>158194.69999999925</v>
      </c>
      <c r="G228" s="365">
        <v>21773000</v>
      </c>
      <c r="H228" s="365">
        <v>21773000</v>
      </c>
      <c r="I228" s="366">
        <f t="shared" si="31"/>
        <v>0</v>
      </c>
      <c r="J228" s="365">
        <v>20181901.66</v>
      </c>
      <c r="K228" s="365">
        <v>20260999.009999998</v>
      </c>
      <c r="L228" s="366">
        <f t="shared" si="32"/>
        <v>79097.349999997765</v>
      </c>
      <c r="M228" s="365">
        <v>20615184.411303204</v>
      </c>
      <c r="N228" s="365">
        <v>20678140.474331629</v>
      </c>
      <c r="O228" s="366">
        <f t="shared" si="33"/>
        <v>62956.063028424978</v>
      </c>
      <c r="P228" s="365">
        <v>327252.96000000002</v>
      </c>
      <c r="Q228" s="365">
        <v>342714.24</v>
      </c>
      <c r="R228" s="366">
        <f t="shared" si="34"/>
        <v>15461.27999999997</v>
      </c>
      <c r="S228" s="365">
        <v>345000</v>
      </c>
      <c r="T228" s="365">
        <v>345000</v>
      </c>
      <c r="U228" s="365">
        <v>336126.48</v>
      </c>
      <c r="V228" s="365">
        <v>343857.12</v>
      </c>
      <c r="W228" s="365">
        <v>346654.25936592981</v>
      </c>
      <c r="X228" s="365">
        <v>354141.2889639769</v>
      </c>
      <c r="Y228" s="365">
        <v>20961838.670669135</v>
      </c>
      <c r="Z228" s="365">
        <v>21032281.763295606</v>
      </c>
      <c r="AA228" s="366">
        <f t="shared" si="35"/>
        <v>70443.092626471072</v>
      </c>
      <c r="AB228" s="366">
        <f t="shared" si="36"/>
        <v>5044.9671890900445</v>
      </c>
      <c r="AC228" s="366">
        <f t="shared" si="37"/>
        <v>5061.9210019965358</v>
      </c>
      <c r="AD228" s="365">
        <f t="shared" si="38"/>
        <v>16.953812906491294</v>
      </c>
      <c r="AE228" s="367">
        <f t="shared" si="39"/>
        <v>3.360539775789748E-3</v>
      </c>
      <c r="AF228" s="324">
        <v>6</v>
      </c>
    </row>
    <row r="229" spans="1:32" ht="16.5">
      <c r="A229" s="351">
        <v>704</v>
      </c>
      <c r="B229" s="10" t="s">
        <v>166</v>
      </c>
      <c r="C229" s="365">
        <v>6379</v>
      </c>
      <c r="D229" s="365">
        <v>17503581.800000001</v>
      </c>
      <c r="E229" s="365">
        <v>17503581.800000001</v>
      </c>
      <c r="F229" s="366">
        <f t="shared" si="30"/>
        <v>0</v>
      </c>
      <c r="G229" s="365">
        <v>19324000</v>
      </c>
      <c r="H229" s="365">
        <v>19324000</v>
      </c>
      <c r="I229" s="366">
        <f t="shared" si="31"/>
        <v>0</v>
      </c>
      <c r="J229" s="365">
        <v>18413790.899999999</v>
      </c>
      <c r="K229" s="365">
        <v>18413790.899999999</v>
      </c>
      <c r="L229" s="366">
        <f t="shared" si="32"/>
        <v>0</v>
      </c>
      <c r="M229" s="365">
        <v>18809114.300018683</v>
      </c>
      <c r="N229" s="365">
        <v>18792901.312874082</v>
      </c>
      <c r="O229" s="366">
        <f t="shared" si="33"/>
        <v>-16212.9871446006</v>
      </c>
      <c r="P229" s="365">
        <v>473436.38</v>
      </c>
      <c r="Q229" s="365">
        <v>473436.38</v>
      </c>
      <c r="R229" s="366">
        <f t="shared" si="34"/>
        <v>0</v>
      </c>
      <c r="S229" s="365">
        <v>542000</v>
      </c>
      <c r="T229" s="365">
        <v>542000</v>
      </c>
      <c r="U229" s="365">
        <v>507718.19</v>
      </c>
      <c r="V229" s="365">
        <v>507718.19</v>
      </c>
      <c r="W229" s="365">
        <v>523620.37385766342</v>
      </c>
      <c r="X229" s="365">
        <v>522903.15883834928</v>
      </c>
      <c r="Y229" s="365">
        <v>19332734.673876345</v>
      </c>
      <c r="Z229" s="365">
        <v>19315804.471712433</v>
      </c>
      <c r="AA229" s="366">
        <f t="shared" si="35"/>
        <v>-16930.202163912356</v>
      </c>
      <c r="AB229" s="366">
        <f t="shared" si="36"/>
        <v>3030.6842254077983</v>
      </c>
      <c r="AC229" s="366">
        <f t="shared" si="37"/>
        <v>3028.0301727092701</v>
      </c>
      <c r="AD229" s="365">
        <f t="shared" si="38"/>
        <v>-2.6540526985281758</v>
      </c>
      <c r="AE229" s="367">
        <f t="shared" si="39"/>
        <v>-8.757272289464785E-4</v>
      </c>
      <c r="AF229" s="324">
        <v>2</v>
      </c>
    </row>
    <row r="230" spans="1:32" ht="16.5">
      <c r="A230" s="351">
        <v>707</v>
      </c>
      <c r="B230" s="10" t="s">
        <v>167</v>
      </c>
      <c r="C230" s="365">
        <v>2032</v>
      </c>
      <c r="D230" s="365">
        <v>11448989.609999999</v>
      </c>
      <c r="E230" s="365">
        <v>11448989.66</v>
      </c>
      <c r="F230" s="366">
        <f t="shared" si="30"/>
        <v>5.000000074505806E-2</v>
      </c>
      <c r="G230" s="365">
        <v>10539000</v>
      </c>
      <c r="H230" s="365">
        <v>10539000</v>
      </c>
      <c r="I230" s="366">
        <f t="shared" si="31"/>
        <v>0</v>
      </c>
      <c r="J230" s="365">
        <v>10993994.805</v>
      </c>
      <c r="K230" s="365">
        <v>10993994.83</v>
      </c>
      <c r="L230" s="366">
        <f t="shared" si="32"/>
        <v>2.500000037252903E-2</v>
      </c>
      <c r="M230" s="365">
        <v>11230023.520092031</v>
      </c>
      <c r="N230" s="365">
        <v>11220343.545577997</v>
      </c>
      <c r="O230" s="366">
        <f t="shared" si="33"/>
        <v>-9679.9745140336454</v>
      </c>
      <c r="P230" s="365">
        <v>254891.85</v>
      </c>
      <c r="Q230" s="365">
        <v>254891.85000000006</v>
      </c>
      <c r="R230" s="366">
        <f t="shared" si="34"/>
        <v>0</v>
      </c>
      <c r="S230" s="365">
        <v>201000</v>
      </c>
      <c r="T230" s="365">
        <v>201000</v>
      </c>
      <c r="U230" s="365">
        <v>227945.92499999999</v>
      </c>
      <c r="V230" s="365">
        <v>227945.92500000005</v>
      </c>
      <c r="W230" s="365">
        <v>235085.39346961532</v>
      </c>
      <c r="X230" s="365">
        <v>234763.391531884</v>
      </c>
      <c r="Y230" s="365">
        <v>11465108.913561646</v>
      </c>
      <c r="Z230" s="365">
        <v>11455106.937109882</v>
      </c>
      <c r="AA230" s="366">
        <f t="shared" si="35"/>
        <v>-10001.976451763883</v>
      </c>
      <c r="AB230" s="366">
        <f t="shared" si="36"/>
        <v>5642.2780086425419</v>
      </c>
      <c r="AC230" s="366">
        <f t="shared" si="37"/>
        <v>5637.3557761367529</v>
      </c>
      <c r="AD230" s="365">
        <f t="shared" si="38"/>
        <v>-4.9222325057889975</v>
      </c>
      <c r="AE230" s="367">
        <f t="shared" si="39"/>
        <v>-8.7238390207809388E-4</v>
      </c>
      <c r="AF230" s="324">
        <v>12</v>
      </c>
    </row>
    <row r="231" spans="1:32" ht="16.5">
      <c r="A231" s="351">
        <v>710</v>
      </c>
      <c r="B231" s="10" t="s">
        <v>344</v>
      </c>
      <c r="C231" s="365">
        <v>27484</v>
      </c>
      <c r="D231" s="365">
        <v>102090228.40000001</v>
      </c>
      <c r="E231" s="365">
        <v>102090228.40000001</v>
      </c>
      <c r="F231" s="366">
        <f t="shared" si="30"/>
        <v>0</v>
      </c>
      <c r="G231" s="365">
        <v>116019000</v>
      </c>
      <c r="H231" s="365">
        <v>116019000</v>
      </c>
      <c r="I231" s="366">
        <f t="shared" si="31"/>
        <v>0</v>
      </c>
      <c r="J231" s="365">
        <v>109054614.2</v>
      </c>
      <c r="K231" s="365">
        <v>109054614.2</v>
      </c>
      <c r="L231" s="366">
        <f t="shared" si="32"/>
        <v>0</v>
      </c>
      <c r="M231" s="365">
        <v>111395894.2279637</v>
      </c>
      <c r="N231" s="365">
        <v>111299873.74702711</v>
      </c>
      <c r="O231" s="366">
        <f t="shared" si="33"/>
        <v>-96020.480936586857</v>
      </c>
      <c r="P231" s="365">
        <v>1926987.31</v>
      </c>
      <c r="Q231" s="365">
        <v>1926987.31</v>
      </c>
      <c r="R231" s="366">
        <f t="shared" si="34"/>
        <v>0</v>
      </c>
      <c r="S231" s="365">
        <v>1937000</v>
      </c>
      <c r="T231" s="365">
        <v>1937000</v>
      </c>
      <c r="U231" s="365">
        <v>1931993.655</v>
      </c>
      <c r="V231" s="365">
        <v>1931993.655</v>
      </c>
      <c r="W231" s="365">
        <v>1992505.4091950767</v>
      </c>
      <c r="X231" s="365">
        <v>1989776.2281377942</v>
      </c>
      <c r="Y231" s="365">
        <v>113388399.63715878</v>
      </c>
      <c r="Z231" s="365">
        <v>113289649.97516491</v>
      </c>
      <c r="AA231" s="366">
        <f t="shared" si="35"/>
        <v>-98749.6619938761</v>
      </c>
      <c r="AB231" s="366">
        <f t="shared" si="36"/>
        <v>4125.6148900145099</v>
      </c>
      <c r="AC231" s="366">
        <f t="shared" si="37"/>
        <v>4122.021902749414</v>
      </c>
      <c r="AD231" s="365">
        <f t="shared" si="38"/>
        <v>-3.5929872650958714</v>
      </c>
      <c r="AE231" s="367">
        <f t="shared" si="39"/>
        <v>-8.7089739611717241E-4</v>
      </c>
      <c r="AF231" s="324">
        <v>1</v>
      </c>
    </row>
    <row r="232" spans="1:32" ht="16.5">
      <c r="A232" s="351">
        <v>729</v>
      </c>
      <c r="B232" s="10" t="s">
        <v>168</v>
      </c>
      <c r="C232" s="365">
        <v>9117</v>
      </c>
      <c r="D232" s="365">
        <v>40986165.030000001</v>
      </c>
      <c r="E232" s="365">
        <v>40986165.030000001</v>
      </c>
      <c r="F232" s="366">
        <f t="shared" si="30"/>
        <v>0</v>
      </c>
      <c r="G232" s="365">
        <v>42413000</v>
      </c>
      <c r="H232" s="365">
        <v>42413000</v>
      </c>
      <c r="I232" s="366">
        <f t="shared" si="31"/>
        <v>0</v>
      </c>
      <c r="J232" s="365">
        <v>41699582.515000001</v>
      </c>
      <c r="K232" s="365">
        <v>41699582.515000001</v>
      </c>
      <c r="L232" s="366">
        <f t="shared" si="32"/>
        <v>0</v>
      </c>
      <c r="M232" s="365">
        <v>42594825.69597853</v>
      </c>
      <c r="N232" s="365">
        <v>42558110.019183755</v>
      </c>
      <c r="O232" s="366">
        <f t="shared" si="33"/>
        <v>-36715.67679477483</v>
      </c>
      <c r="P232" s="365">
        <v>864529.04</v>
      </c>
      <c r="Q232" s="365">
        <v>864529.04</v>
      </c>
      <c r="R232" s="366">
        <f t="shared" si="34"/>
        <v>0</v>
      </c>
      <c r="S232" s="365">
        <v>880000</v>
      </c>
      <c r="T232" s="365">
        <v>880000</v>
      </c>
      <c r="U232" s="365">
        <v>872264.52</v>
      </c>
      <c r="V232" s="365">
        <v>872264.52</v>
      </c>
      <c r="W232" s="365">
        <v>899584.61812285148</v>
      </c>
      <c r="X232" s="365">
        <v>898352.43612330791</v>
      </c>
      <c r="Y232" s="365">
        <v>43494410.314101383</v>
      </c>
      <c r="Z232" s="365">
        <v>43456462.455307066</v>
      </c>
      <c r="AA232" s="366">
        <f t="shared" si="35"/>
        <v>-37947.858794316649</v>
      </c>
      <c r="AB232" s="366">
        <f t="shared" si="36"/>
        <v>4770.6932449381793</v>
      </c>
      <c r="AC232" s="366">
        <f t="shared" si="37"/>
        <v>4766.5309263252238</v>
      </c>
      <c r="AD232" s="365">
        <f t="shared" si="38"/>
        <v>-4.1623186129554597</v>
      </c>
      <c r="AE232" s="367">
        <f t="shared" si="39"/>
        <v>-8.7247668195220484E-4</v>
      </c>
      <c r="AF232" s="324">
        <v>13</v>
      </c>
    </row>
    <row r="233" spans="1:32" ht="16.5">
      <c r="A233" s="351">
        <v>732</v>
      </c>
      <c r="B233" s="10" t="s">
        <v>169</v>
      </c>
      <c r="C233" s="365">
        <v>3416</v>
      </c>
      <c r="D233" s="365">
        <v>22034571.77</v>
      </c>
      <c r="E233" s="365">
        <v>22034571.77</v>
      </c>
      <c r="F233" s="366">
        <f t="shared" si="30"/>
        <v>0</v>
      </c>
      <c r="G233" s="365">
        <v>22473000</v>
      </c>
      <c r="H233" s="365">
        <v>22473000</v>
      </c>
      <c r="I233" s="366">
        <f t="shared" si="31"/>
        <v>0</v>
      </c>
      <c r="J233" s="365">
        <v>22253785.884999998</v>
      </c>
      <c r="K233" s="365">
        <v>22253785.884999998</v>
      </c>
      <c r="L233" s="366">
        <f t="shared" si="32"/>
        <v>0</v>
      </c>
      <c r="M233" s="365">
        <v>22731549.662547074</v>
      </c>
      <c r="N233" s="365">
        <v>22711955.634004466</v>
      </c>
      <c r="O233" s="366">
        <f t="shared" si="33"/>
        <v>-19594.028542608023</v>
      </c>
      <c r="P233" s="365">
        <v>375854</v>
      </c>
      <c r="Q233" s="365">
        <v>375854</v>
      </c>
      <c r="R233" s="366">
        <f t="shared" si="34"/>
        <v>0</v>
      </c>
      <c r="S233" s="365">
        <v>414000</v>
      </c>
      <c r="T233" s="365">
        <v>414000</v>
      </c>
      <c r="U233" s="365">
        <v>394927</v>
      </c>
      <c r="V233" s="365">
        <v>394927</v>
      </c>
      <c r="W233" s="365">
        <v>407296.46378532436</v>
      </c>
      <c r="X233" s="365">
        <v>406738.58033440314</v>
      </c>
      <c r="Y233" s="365">
        <v>23138846.126332399</v>
      </c>
      <c r="Z233" s="365">
        <v>23118694.214338869</v>
      </c>
      <c r="AA233" s="366">
        <f t="shared" si="35"/>
        <v>-20151.911993529648</v>
      </c>
      <c r="AB233" s="366">
        <f t="shared" si="36"/>
        <v>6773.6668988092506</v>
      </c>
      <c r="AC233" s="366">
        <f t="shared" si="37"/>
        <v>6767.7676271483806</v>
      </c>
      <c r="AD233" s="365">
        <f t="shared" si="38"/>
        <v>-5.8992716608699993</v>
      </c>
      <c r="AE233" s="367">
        <f t="shared" si="39"/>
        <v>-8.7091257202314418E-4</v>
      </c>
      <c r="AF233" s="324">
        <v>19</v>
      </c>
    </row>
    <row r="234" spans="1:32" ht="16.5">
      <c r="A234" s="351">
        <v>734</v>
      </c>
      <c r="B234" s="10" t="s">
        <v>170</v>
      </c>
      <c r="C234" s="365">
        <v>51400</v>
      </c>
      <c r="D234" s="365">
        <v>199211925.49000001</v>
      </c>
      <c r="E234" s="365">
        <v>199211925.49000001</v>
      </c>
      <c r="F234" s="366">
        <f t="shared" si="30"/>
        <v>0</v>
      </c>
      <c r="G234" s="365">
        <v>212771000</v>
      </c>
      <c r="H234" s="365">
        <v>212771000</v>
      </c>
      <c r="I234" s="366">
        <f t="shared" si="31"/>
        <v>0</v>
      </c>
      <c r="J234" s="365">
        <v>205991462.745</v>
      </c>
      <c r="K234" s="365">
        <v>205991462.745</v>
      </c>
      <c r="L234" s="366">
        <f t="shared" si="32"/>
        <v>0</v>
      </c>
      <c r="M234" s="365">
        <v>210413867.98840785</v>
      </c>
      <c r="N234" s="365">
        <v>210232496.48508623</v>
      </c>
      <c r="O234" s="366">
        <f t="shared" si="33"/>
        <v>-181371.50332161784</v>
      </c>
      <c r="P234" s="365">
        <v>3910534.2700000005</v>
      </c>
      <c r="Q234" s="365">
        <v>3910534.27</v>
      </c>
      <c r="R234" s="366">
        <f t="shared" si="34"/>
        <v>0</v>
      </c>
      <c r="S234" s="365">
        <v>3955000</v>
      </c>
      <c r="T234" s="365">
        <v>3955000</v>
      </c>
      <c r="U234" s="365">
        <v>3932767.1350000002</v>
      </c>
      <c r="V234" s="365">
        <v>3932767.1349999998</v>
      </c>
      <c r="W234" s="365">
        <v>4055944.8884898764</v>
      </c>
      <c r="X234" s="365">
        <v>4050389.366327696</v>
      </c>
      <c r="Y234" s="365">
        <v>214469812.87689772</v>
      </c>
      <c r="Z234" s="365">
        <v>214282885.85141394</v>
      </c>
      <c r="AA234" s="366">
        <f t="shared" si="35"/>
        <v>-186927.02548378706</v>
      </c>
      <c r="AB234" s="366">
        <f t="shared" si="36"/>
        <v>4172.5644528579323</v>
      </c>
      <c r="AC234" s="366">
        <f t="shared" si="37"/>
        <v>4168.9277402998823</v>
      </c>
      <c r="AD234" s="365">
        <f t="shared" si="38"/>
        <v>-3.6367125580500215</v>
      </c>
      <c r="AE234" s="367">
        <f t="shared" si="39"/>
        <v>-8.7157732352321419E-4</v>
      </c>
      <c r="AF234" s="324">
        <v>2</v>
      </c>
    </row>
    <row r="235" spans="1:32" ht="16.5">
      <c r="A235" s="351">
        <v>738</v>
      </c>
      <c r="B235" s="10" t="s">
        <v>345</v>
      </c>
      <c r="C235" s="365">
        <v>2959</v>
      </c>
      <c r="D235" s="365">
        <v>10136938.25</v>
      </c>
      <c r="E235" s="365">
        <v>10136938.25</v>
      </c>
      <c r="F235" s="366">
        <f t="shared" si="30"/>
        <v>0</v>
      </c>
      <c r="G235" s="365">
        <v>9991000</v>
      </c>
      <c r="H235" s="365">
        <v>9991000</v>
      </c>
      <c r="I235" s="366">
        <f t="shared" si="31"/>
        <v>0</v>
      </c>
      <c r="J235" s="365">
        <v>10063969.125</v>
      </c>
      <c r="K235" s="365">
        <v>10063969.125</v>
      </c>
      <c r="L235" s="366">
        <f t="shared" si="32"/>
        <v>0</v>
      </c>
      <c r="M235" s="365">
        <v>10280031.233763169</v>
      </c>
      <c r="N235" s="365">
        <v>10271170.103378154</v>
      </c>
      <c r="O235" s="366">
        <f t="shared" si="33"/>
        <v>-8861.1303850151598</v>
      </c>
      <c r="P235" s="365">
        <v>217311.49000000002</v>
      </c>
      <c r="Q235" s="365">
        <v>217311.49000000002</v>
      </c>
      <c r="R235" s="366">
        <f t="shared" si="34"/>
        <v>0</v>
      </c>
      <c r="S235" s="365">
        <v>255000</v>
      </c>
      <c r="T235" s="365">
        <v>255000</v>
      </c>
      <c r="U235" s="365">
        <v>236155.745</v>
      </c>
      <c r="V235" s="365">
        <v>236155.745</v>
      </c>
      <c r="W235" s="365">
        <v>243552.35231090506</v>
      </c>
      <c r="X235" s="365">
        <v>243218.75298248368</v>
      </c>
      <c r="Y235" s="365">
        <v>10523583.586074075</v>
      </c>
      <c r="Z235" s="365">
        <v>10514388.856360639</v>
      </c>
      <c r="AA235" s="366">
        <f t="shared" si="35"/>
        <v>-9194.7297134362161</v>
      </c>
      <c r="AB235" s="366">
        <f t="shared" si="36"/>
        <v>3556.4662338878252</v>
      </c>
      <c r="AC235" s="366">
        <f t="shared" si="37"/>
        <v>3553.3588564922738</v>
      </c>
      <c r="AD235" s="365">
        <f t="shared" si="38"/>
        <v>-3.1073773955513389</v>
      </c>
      <c r="AE235" s="367">
        <f t="shared" si="39"/>
        <v>-8.7372610653312587E-4</v>
      </c>
      <c r="AF235" s="324">
        <v>2</v>
      </c>
    </row>
    <row r="236" spans="1:32" ht="16.5">
      <c r="A236" s="351">
        <v>739</v>
      </c>
      <c r="B236" s="10" t="s">
        <v>171</v>
      </c>
      <c r="C236" s="365">
        <v>3261</v>
      </c>
      <c r="D236" s="365">
        <v>14909923.749999998</v>
      </c>
      <c r="E236" s="365">
        <v>14909923.749999998</v>
      </c>
      <c r="F236" s="366">
        <f t="shared" si="30"/>
        <v>0</v>
      </c>
      <c r="G236" s="365">
        <v>15852000</v>
      </c>
      <c r="H236" s="365">
        <v>15852000</v>
      </c>
      <c r="I236" s="366">
        <f t="shared" si="31"/>
        <v>0</v>
      </c>
      <c r="J236" s="365">
        <v>15380961.875</v>
      </c>
      <c r="K236" s="365">
        <v>15380961.875</v>
      </c>
      <c r="L236" s="366">
        <f t="shared" si="32"/>
        <v>0</v>
      </c>
      <c r="M236" s="365">
        <v>15711173.843681732</v>
      </c>
      <c r="N236" s="365">
        <v>15697631.203901296</v>
      </c>
      <c r="O236" s="366">
        <f t="shared" si="33"/>
        <v>-13542.639780435711</v>
      </c>
      <c r="P236" s="365">
        <v>292917.15999999997</v>
      </c>
      <c r="Q236" s="365">
        <v>292917.15999999997</v>
      </c>
      <c r="R236" s="366">
        <f t="shared" si="34"/>
        <v>0</v>
      </c>
      <c r="S236" s="365">
        <v>330000</v>
      </c>
      <c r="T236" s="365">
        <v>330000</v>
      </c>
      <c r="U236" s="365">
        <v>311458.57999999996</v>
      </c>
      <c r="V236" s="365">
        <v>311458.57999999996</v>
      </c>
      <c r="W236" s="365">
        <v>321213.73886717937</v>
      </c>
      <c r="X236" s="365">
        <v>320773.76492913655</v>
      </c>
      <c r="Y236" s="365">
        <v>16032387.582548911</v>
      </c>
      <c r="Z236" s="365">
        <v>16018404.968830433</v>
      </c>
      <c r="AA236" s="366">
        <f t="shared" si="35"/>
        <v>-13982.613718478009</v>
      </c>
      <c r="AB236" s="366">
        <f t="shared" si="36"/>
        <v>4916.4022025602299</v>
      </c>
      <c r="AC236" s="366">
        <f t="shared" si="37"/>
        <v>4912.1143725330985</v>
      </c>
      <c r="AD236" s="365">
        <f t="shared" si="38"/>
        <v>-4.2878300271313492</v>
      </c>
      <c r="AE236" s="367">
        <f t="shared" si="39"/>
        <v>-8.7214793470283009E-4</v>
      </c>
      <c r="AF236" s="324">
        <v>9</v>
      </c>
    </row>
    <row r="237" spans="1:32" ht="16.5">
      <c r="A237" s="351">
        <v>740</v>
      </c>
      <c r="B237" s="10" t="s">
        <v>346</v>
      </c>
      <c r="C237" s="365">
        <v>32547</v>
      </c>
      <c r="D237" s="365">
        <v>153208000</v>
      </c>
      <c r="E237" s="365">
        <v>151709095.09000003</v>
      </c>
      <c r="F237" s="366">
        <f t="shared" si="30"/>
        <v>-1498904.9099999666</v>
      </c>
      <c r="G237" s="365">
        <v>148042000</v>
      </c>
      <c r="H237" s="365">
        <v>148042000</v>
      </c>
      <c r="I237" s="366">
        <f t="shared" si="31"/>
        <v>0</v>
      </c>
      <c r="J237" s="365">
        <v>150625000</v>
      </c>
      <c r="K237" s="365">
        <v>149875547.54500002</v>
      </c>
      <c r="L237" s="366">
        <f t="shared" si="32"/>
        <v>-749452.45499998331</v>
      </c>
      <c r="M237" s="365">
        <v>153858749.50064269</v>
      </c>
      <c r="N237" s="365">
        <v>152961244.61944187</v>
      </c>
      <c r="O237" s="366">
        <f t="shared" si="33"/>
        <v>-897504.88120082021</v>
      </c>
      <c r="P237" s="365">
        <v>3208000</v>
      </c>
      <c r="Q237" s="365">
        <v>3129611.34</v>
      </c>
      <c r="R237" s="366">
        <f t="shared" si="34"/>
        <v>-78388.660000000149</v>
      </c>
      <c r="S237" s="365">
        <v>3329000</v>
      </c>
      <c r="T237" s="365">
        <v>3329000</v>
      </c>
      <c r="U237" s="365">
        <v>3268500</v>
      </c>
      <c r="V237" s="365">
        <v>3229305.67</v>
      </c>
      <c r="W237" s="365">
        <v>3370872.3178773113</v>
      </c>
      <c r="X237" s="365">
        <v>3325888.5912627866</v>
      </c>
      <c r="Y237" s="365">
        <v>157229621.81852001</v>
      </c>
      <c r="Z237" s="365">
        <v>156287133.21070465</v>
      </c>
      <c r="AA237" s="366">
        <f t="shared" si="35"/>
        <v>-942488.60781535506</v>
      </c>
      <c r="AB237" s="366">
        <f t="shared" si="36"/>
        <v>4830.8483675460111</v>
      </c>
      <c r="AC237" s="366">
        <f t="shared" si="37"/>
        <v>4801.890595468235</v>
      </c>
      <c r="AD237" s="365">
        <f t="shared" si="38"/>
        <v>-28.957772077776099</v>
      </c>
      <c r="AE237" s="367">
        <f t="shared" si="39"/>
        <v>-5.9943450662447838E-3</v>
      </c>
      <c r="AF237" s="324">
        <v>10</v>
      </c>
    </row>
    <row r="238" spans="1:32" ht="16.5">
      <c r="A238" s="351">
        <v>742</v>
      </c>
      <c r="B238" s="10" t="s">
        <v>172</v>
      </c>
      <c r="C238" s="365">
        <v>1009</v>
      </c>
      <c r="D238" s="365">
        <v>5704000</v>
      </c>
      <c r="E238" s="365">
        <v>5317514.1899999995</v>
      </c>
      <c r="F238" s="366">
        <f t="shared" si="30"/>
        <v>-386485.81000000052</v>
      </c>
      <c r="G238" s="365">
        <v>5462000</v>
      </c>
      <c r="H238" s="365">
        <v>5462000</v>
      </c>
      <c r="I238" s="366">
        <f t="shared" si="31"/>
        <v>0</v>
      </c>
      <c r="J238" s="365">
        <v>5583000</v>
      </c>
      <c r="K238" s="365">
        <v>5389757.0949999997</v>
      </c>
      <c r="L238" s="366">
        <f t="shared" si="32"/>
        <v>-193242.90500000026</v>
      </c>
      <c r="M238" s="365">
        <v>5702860.736677764</v>
      </c>
      <c r="N238" s="365">
        <v>5500723.5466488265</v>
      </c>
      <c r="O238" s="366">
        <f t="shared" si="33"/>
        <v>-202137.19002893753</v>
      </c>
      <c r="P238" s="365">
        <v>205000</v>
      </c>
      <c r="Q238" s="365">
        <v>201742.86</v>
      </c>
      <c r="R238" s="366">
        <f t="shared" si="34"/>
        <v>-3257.140000000014</v>
      </c>
      <c r="S238" s="365">
        <v>224000</v>
      </c>
      <c r="T238" s="365">
        <v>224000</v>
      </c>
      <c r="U238" s="365">
        <v>214500</v>
      </c>
      <c r="V238" s="365">
        <v>212871.43</v>
      </c>
      <c r="W238" s="365">
        <v>221218.33017735448</v>
      </c>
      <c r="X238" s="365">
        <v>219238.04458027502</v>
      </c>
      <c r="Y238" s="365">
        <v>5924079.0668551186</v>
      </c>
      <c r="Z238" s="365">
        <v>5719961.5912291016</v>
      </c>
      <c r="AA238" s="366">
        <f t="shared" si="35"/>
        <v>-204117.47562601697</v>
      </c>
      <c r="AB238" s="366">
        <f t="shared" si="36"/>
        <v>5871.23792552539</v>
      </c>
      <c r="AC238" s="366">
        <f t="shared" si="37"/>
        <v>5668.9411211388524</v>
      </c>
      <c r="AD238" s="365">
        <f t="shared" si="38"/>
        <v>-202.29680438653759</v>
      </c>
      <c r="AE238" s="367">
        <f t="shared" si="39"/>
        <v>-3.4455562345216149E-2</v>
      </c>
      <c r="AF238" s="324">
        <v>19</v>
      </c>
    </row>
    <row r="239" spans="1:32" ht="16.5">
      <c r="A239" s="351">
        <v>743</v>
      </c>
      <c r="B239" s="10" t="s">
        <v>173</v>
      </c>
      <c r="C239" s="365">
        <v>64736</v>
      </c>
      <c r="D239" s="365">
        <v>231915259.69999996</v>
      </c>
      <c r="E239" s="365">
        <v>231968747.38999996</v>
      </c>
      <c r="F239" s="366">
        <f t="shared" si="30"/>
        <v>53487.689999997616</v>
      </c>
      <c r="G239" s="365">
        <v>226881000</v>
      </c>
      <c r="H239" s="365">
        <v>226881000</v>
      </c>
      <c r="I239" s="366">
        <f t="shared" si="31"/>
        <v>0</v>
      </c>
      <c r="J239" s="365">
        <v>229398129.84999996</v>
      </c>
      <c r="K239" s="365">
        <v>229424873.69499999</v>
      </c>
      <c r="L239" s="366">
        <f t="shared" si="32"/>
        <v>26743.84500002861</v>
      </c>
      <c r="M239" s="365">
        <v>234323049.93531653</v>
      </c>
      <c r="N239" s="365">
        <v>234148363.77167377</v>
      </c>
      <c r="O239" s="366">
        <f t="shared" si="33"/>
        <v>-174686.16364276409</v>
      </c>
      <c r="P239" s="365">
        <v>6204494.4199999906</v>
      </c>
      <c r="Q239" s="365">
        <v>6204494.4199999971</v>
      </c>
      <c r="R239" s="366">
        <f t="shared" si="34"/>
        <v>0</v>
      </c>
      <c r="S239" s="365">
        <v>6399000</v>
      </c>
      <c r="T239" s="365">
        <v>6399000</v>
      </c>
      <c r="U239" s="365">
        <v>6301747.2099999953</v>
      </c>
      <c r="V239" s="365">
        <v>6301747.209999999</v>
      </c>
      <c r="W239" s="365">
        <v>6499123.5197948785</v>
      </c>
      <c r="X239" s="365">
        <v>6490221.5189685319</v>
      </c>
      <c r="Y239" s="365">
        <v>240822173.45511141</v>
      </c>
      <c r="Z239" s="365">
        <v>240638585.29064229</v>
      </c>
      <c r="AA239" s="366">
        <f t="shared" si="35"/>
        <v>-183588.16446912289</v>
      </c>
      <c r="AB239" s="366">
        <f t="shared" si="36"/>
        <v>3720.0657046328383</v>
      </c>
      <c r="AC239" s="366">
        <f t="shared" si="37"/>
        <v>3717.2297530067085</v>
      </c>
      <c r="AD239" s="365">
        <f t="shared" si="38"/>
        <v>-2.8359516261298268</v>
      </c>
      <c r="AE239" s="367">
        <f t="shared" si="39"/>
        <v>-7.6233912282732883E-4</v>
      </c>
      <c r="AF239" s="324">
        <v>14</v>
      </c>
    </row>
    <row r="240" spans="1:32" ht="16.5">
      <c r="A240" s="351">
        <v>746</v>
      </c>
      <c r="B240" s="10" t="s">
        <v>174</v>
      </c>
      <c r="C240" s="365">
        <v>4781</v>
      </c>
      <c r="D240" s="365">
        <v>19701780.120000001</v>
      </c>
      <c r="E240" s="365">
        <v>19999788.759999998</v>
      </c>
      <c r="F240" s="366">
        <f t="shared" si="30"/>
        <v>298008.63999999687</v>
      </c>
      <c r="G240" s="365">
        <v>20643000</v>
      </c>
      <c r="H240" s="365">
        <v>20643000</v>
      </c>
      <c r="I240" s="366">
        <f t="shared" si="31"/>
        <v>0</v>
      </c>
      <c r="J240" s="365">
        <v>20172390.060000002</v>
      </c>
      <c r="K240" s="365">
        <v>20321394.379999999</v>
      </c>
      <c r="L240" s="366">
        <f t="shared" si="32"/>
        <v>149004.31999999657</v>
      </c>
      <c r="M240" s="365">
        <v>20605468.607938889</v>
      </c>
      <c r="N240" s="365">
        <v>20739779.288105957</v>
      </c>
      <c r="O240" s="366">
        <f t="shared" si="33"/>
        <v>134310.6801670678</v>
      </c>
      <c r="P240" s="365">
        <v>574252.98</v>
      </c>
      <c r="Q240" s="365">
        <v>574252.98</v>
      </c>
      <c r="R240" s="366">
        <f t="shared" si="34"/>
        <v>0</v>
      </c>
      <c r="S240" s="365">
        <v>531000</v>
      </c>
      <c r="T240" s="365">
        <v>531000</v>
      </c>
      <c r="U240" s="365">
        <v>552626.49</v>
      </c>
      <c r="V240" s="365">
        <v>552626.49</v>
      </c>
      <c r="W240" s="365">
        <v>569935.24162970856</v>
      </c>
      <c r="X240" s="365">
        <v>569154.58805749984</v>
      </c>
      <c r="Y240" s="365">
        <v>21175403.849568598</v>
      </c>
      <c r="Z240" s="365">
        <v>21308933.876163457</v>
      </c>
      <c r="AA240" s="366">
        <f t="shared" si="35"/>
        <v>133530.02659485862</v>
      </c>
      <c r="AB240" s="366">
        <f t="shared" si="36"/>
        <v>4429.0742207840613</v>
      </c>
      <c r="AC240" s="366">
        <f t="shared" si="37"/>
        <v>4457.0035298396688</v>
      </c>
      <c r="AD240" s="365">
        <f t="shared" si="38"/>
        <v>27.929309055607519</v>
      </c>
      <c r="AE240" s="367">
        <f t="shared" si="39"/>
        <v>6.3059022412731902E-3</v>
      </c>
      <c r="AF240" s="324">
        <v>17</v>
      </c>
    </row>
    <row r="241" spans="1:32" ht="16.5">
      <c r="A241" s="351">
        <v>747</v>
      </c>
      <c r="B241" s="10" t="s">
        <v>347</v>
      </c>
      <c r="C241" s="365">
        <v>1352</v>
      </c>
      <c r="D241" s="365">
        <v>8877004.5599999987</v>
      </c>
      <c r="E241" s="365">
        <v>5742077.8800000008</v>
      </c>
      <c r="F241" s="366">
        <f t="shared" si="30"/>
        <v>-3134926.6799999978</v>
      </c>
      <c r="G241" s="365">
        <v>6126000</v>
      </c>
      <c r="H241" s="365">
        <v>6126000</v>
      </c>
      <c r="I241" s="366">
        <f t="shared" si="31"/>
        <v>0</v>
      </c>
      <c r="J241" s="365">
        <v>7501502.2799999993</v>
      </c>
      <c r="K241" s="365">
        <v>5934038.9400000004</v>
      </c>
      <c r="L241" s="366">
        <f t="shared" si="32"/>
        <v>-1567463.3399999989</v>
      </c>
      <c r="M241" s="365">
        <v>7662551.1049096761</v>
      </c>
      <c r="N241" s="365">
        <v>6056211.2816308746</v>
      </c>
      <c r="O241" s="366">
        <f t="shared" si="33"/>
        <v>-1606339.8232788015</v>
      </c>
      <c r="P241" s="365">
        <v>163038.18</v>
      </c>
      <c r="Q241" s="365">
        <v>145015.81999999998</v>
      </c>
      <c r="R241" s="366">
        <f t="shared" si="34"/>
        <v>-18022.360000000015</v>
      </c>
      <c r="S241" s="365">
        <v>165000</v>
      </c>
      <c r="T241" s="365">
        <v>165000</v>
      </c>
      <c r="U241" s="365">
        <v>164019.09</v>
      </c>
      <c r="V241" s="365">
        <v>155007.90999999997</v>
      </c>
      <c r="W241" s="365">
        <v>169156.31331939032</v>
      </c>
      <c r="X241" s="365">
        <v>159643.92724225722</v>
      </c>
      <c r="Y241" s="365">
        <v>7831707.4182290668</v>
      </c>
      <c r="Z241" s="365">
        <v>6215855.2088731322</v>
      </c>
      <c r="AA241" s="366">
        <f t="shared" si="35"/>
        <v>-1615852.2093559345</v>
      </c>
      <c r="AB241" s="366">
        <f t="shared" si="36"/>
        <v>5792.6830016487183</v>
      </c>
      <c r="AC241" s="366">
        <f t="shared" si="37"/>
        <v>4597.526042065926</v>
      </c>
      <c r="AD241" s="365">
        <f t="shared" si="38"/>
        <v>-1195.1569595827923</v>
      </c>
      <c r="AE241" s="367">
        <f t="shared" si="39"/>
        <v>-0.20632183035781965</v>
      </c>
      <c r="AF241" s="324">
        <v>4</v>
      </c>
    </row>
    <row r="242" spans="1:32" ht="16.5">
      <c r="A242" s="351">
        <v>748</v>
      </c>
      <c r="B242" s="10" t="s">
        <v>175</v>
      </c>
      <c r="C242" s="365">
        <v>5028</v>
      </c>
      <c r="D242" s="365">
        <v>19291000</v>
      </c>
      <c r="E242" s="365">
        <v>22995724.569999997</v>
      </c>
      <c r="F242" s="366">
        <f t="shared" si="30"/>
        <v>3704724.5699999966</v>
      </c>
      <c r="G242" s="365">
        <v>20257000</v>
      </c>
      <c r="H242" s="365">
        <v>20257000</v>
      </c>
      <c r="I242" s="366">
        <f t="shared" si="31"/>
        <v>0</v>
      </c>
      <c r="J242" s="365">
        <v>19774000</v>
      </c>
      <c r="K242" s="365">
        <v>21626362.284999996</v>
      </c>
      <c r="L242" s="366">
        <f t="shared" si="32"/>
        <v>1852362.2849999964</v>
      </c>
      <c r="M242" s="365">
        <v>20198525.561000556</v>
      </c>
      <c r="N242" s="365">
        <v>22071614.3886736</v>
      </c>
      <c r="O242" s="366">
        <f t="shared" si="33"/>
        <v>1873088.8276730441</v>
      </c>
      <c r="P242" s="365">
        <v>518000</v>
      </c>
      <c r="Q242" s="365">
        <v>549826.03</v>
      </c>
      <c r="R242" s="366">
        <f t="shared" si="34"/>
        <v>31826.030000000028</v>
      </c>
      <c r="S242" s="365">
        <v>635000</v>
      </c>
      <c r="T242" s="365">
        <v>635000</v>
      </c>
      <c r="U242" s="365">
        <v>576500</v>
      </c>
      <c r="V242" s="365">
        <v>592413.01500000001</v>
      </c>
      <c r="W242" s="365">
        <v>594556.49112934666</v>
      </c>
      <c r="X242" s="365">
        <v>610131.05888613209</v>
      </c>
      <c r="Y242" s="365">
        <v>20793082.052129902</v>
      </c>
      <c r="Z242" s="365">
        <v>22681745.447559733</v>
      </c>
      <c r="AA242" s="366">
        <f t="shared" si="35"/>
        <v>1888663.395429831</v>
      </c>
      <c r="AB242" s="366">
        <f t="shared" si="36"/>
        <v>4135.4578464856604</v>
      </c>
      <c r="AC242" s="366">
        <f t="shared" si="37"/>
        <v>4511.0870022990721</v>
      </c>
      <c r="AD242" s="365">
        <f t="shared" si="38"/>
        <v>375.62915581341167</v>
      </c>
      <c r="AE242" s="367">
        <f t="shared" si="39"/>
        <v>9.0831334705206546E-2</v>
      </c>
      <c r="AF242" s="324">
        <v>17</v>
      </c>
    </row>
    <row r="243" spans="1:32" ht="16.5">
      <c r="A243" s="351">
        <v>749</v>
      </c>
      <c r="B243" s="10" t="s">
        <v>176</v>
      </c>
      <c r="C243" s="365">
        <v>21293</v>
      </c>
      <c r="D243" s="365">
        <v>75990931.269999951</v>
      </c>
      <c r="E243" s="365">
        <v>75990931.269999951</v>
      </c>
      <c r="F243" s="366">
        <f t="shared" si="30"/>
        <v>0</v>
      </c>
      <c r="G243" s="365">
        <v>83823000</v>
      </c>
      <c r="H243" s="365">
        <v>83823000</v>
      </c>
      <c r="I243" s="366">
        <f t="shared" si="31"/>
        <v>0</v>
      </c>
      <c r="J243" s="365">
        <v>79906965.634999976</v>
      </c>
      <c r="K243" s="365">
        <v>79906965.634999976</v>
      </c>
      <c r="L243" s="366">
        <f t="shared" si="32"/>
        <v>0</v>
      </c>
      <c r="M243" s="365">
        <v>81622478.399946406</v>
      </c>
      <c r="N243" s="365">
        <v>81552121.860457048</v>
      </c>
      <c r="O243" s="366">
        <f t="shared" si="33"/>
        <v>-70356.539489358664</v>
      </c>
      <c r="P243" s="365">
        <v>1688178.1800000002</v>
      </c>
      <c r="Q243" s="365">
        <v>1688178.1800000002</v>
      </c>
      <c r="R243" s="366">
        <f t="shared" si="34"/>
        <v>0</v>
      </c>
      <c r="S243" s="365">
        <v>2097000</v>
      </c>
      <c r="T243" s="365">
        <v>2097000</v>
      </c>
      <c r="U243" s="365">
        <v>1892589.09</v>
      </c>
      <c r="V243" s="365">
        <v>1892589.09</v>
      </c>
      <c r="W243" s="365">
        <v>1951866.6582828853</v>
      </c>
      <c r="X243" s="365">
        <v>1949193.1410690583</v>
      </c>
      <c r="Y243" s="365">
        <v>83574345.058229297</v>
      </c>
      <c r="Z243" s="365">
        <v>83501315.001526102</v>
      </c>
      <c r="AA243" s="366">
        <f t="shared" si="35"/>
        <v>-73030.056703194976</v>
      </c>
      <c r="AB243" s="366">
        <f t="shared" si="36"/>
        <v>3924.968067356845</v>
      </c>
      <c r="AC243" s="366">
        <f t="shared" si="37"/>
        <v>3921.5382990431644</v>
      </c>
      <c r="AD243" s="365">
        <f t="shared" si="38"/>
        <v>-3.4297683136805972</v>
      </c>
      <c r="AE243" s="367">
        <f t="shared" si="39"/>
        <v>-8.7383343120808483E-4</v>
      </c>
      <c r="AF243" s="324">
        <v>11</v>
      </c>
    </row>
    <row r="244" spans="1:32" ht="16.5">
      <c r="A244" s="351">
        <v>751</v>
      </c>
      <c r="B244" s="10" t="s">
        <v>177</v>
      </c>
      <c r="C244" s="365">
        <v>2904</v>
      </c>
      <c r="D244" s="365">
        <v>10192098.239999998</v>
      </c>
      <c r="E244" s="365">
        <v>12528495.720000003</v>
      </c>
      <c r="F244" s="366">
        <f t="shared" si="30"/>
        <v>2336397.4800000042</v>
      </c>
      <c r="G244" s="365">
        <v>13226000</v>
      </c>
      <c r="H244" s="365">
        <v>13226000</v>
      </c>
      <c r="I244" s="366">
        <f t="shared" si="31"/>
        <v>0</v>
      </c>
      <c r="J244" s="365">
        <v>11709049.119999999</v>
      </c>
      <c r="K244" s="365">
        <v>12877247.860000001</v>
      </c>
      <c r="L244" s="366">
        <f t="shared" si="32"/>
        <v>1168198.7400000021</v>
      </c>
      <c r="M244" s="365">
        <v>11960429.247766312</v>
      </c>
      <c r="N244" s="365">
        <v>13142369.73411048</v>
      </c>
      <c r="O244" s="366">
        <f t="shared" si="33"/>
        <v>1181940.486344168</v>
      </c>
      <c r="P244" s="365">
        <v>222359.82</v>
      </c>
      <c r="Q244" s="365">
        <v>232562.91999999998</v>
      </c>
      <c r="R244" s="366">
        <f t="shared" si="34"/>
        <v>10203.099999999977</v>
      </c>
      <c r="S244" s="365">
        <v>272000</v>
      </c>
      <c r="T244" s="365">
        <v>272000</v>
      </c>
      <c r="U244" s="365">
        <v>247179.91</v>
      </c>
      <c r="V244" s="365">
        <v>252281.46</v>
      </c>
      <c r="W244" s="365">
        <v>254921.80393281477</v>
      </c>
      <c r="X244" s="365">
        <v>259826.76009766493</v>
      </c>
      <c r="Y244" s="365">
        <v>12215351.051699126</v>
      </c>
      <c r="Z244" s="365">
        <v>13402196.494208146</v>
      </c>
      <c r="AA244" s="366">
        <f t="shared" si="35"/>
        <v>1186845.4425090197</v>
      </c>
      <c r="AB244" s="366">
        <f t="shared" si="36"/>
        <v>4206.3881032021782</v>
      </c>
      <c r="AC244" s="366">
        <f t="shared" si="37"/>
        <v>4615.081437399499</v>
      </c>
      <c r="AD244" s="365">
        <f t="shared" si="38"/>
        <v>408.69333419732084</v>
      </c>
      <c r="AE244" s="367">
        <f t="shared" si="39"/>
        <v>9.7160158352054271E-2</v>
      </c>
      <c r="AF244" s="324">
        <v>19</v>
      </c>
    </row>
    <row r="245" spans="1:32" ht="16.5">
      <c r="A245" s="351">
        <v>753</v>
      </c>
      <c r="B245" s="10" t="s">
        <v>348</v>
      </c>
      <c r="C245" s="365">
        <v>22190</v>
      </c>
      <c r="D245" s="365">
        <v>59890013.310000002</v>
      </c>
      <c r="E245" s="365">
        <v>59890013.310000002</v>
      </c>
      <c r="F245" s="366">
        <f t="shared" si="30"/>
        <v>0</v>
      </c>
      <c r="G245" s="365">
        <v>61719000</v>
      </c>
      <c r="H245" s="365">
        <v>61719000</v>
      </c>
      <c r="I245" s="366">
        <f t="shared" si="31"/>
        <v>0</v>
      </c>
      <c r="J245" s="365">
        <v>60804506.655000001</v>
      </c>
      <c r="K245" s="365">
        <v>60804506.655000001</v>
      </c>
      <c r="L245" s="366">
        <f t="shared" si="32"/>
        <v>0</v>
      </c>
      <c r="M245" s="365">
        <v>62109911.090070091</v>
      </c>
      <c r="N245" s="365">
        <v>62056373.896665163</v>
      </c>
      <c r="O245" s="366">
        <f t="shared" si="33"/>
        <v>-53537.19340492785</v>
      </c>
      <c r="P245" s="365">
        <v>2442219.66</v>
      </c>
      <c r="Q245" s="365">
        <v>2442219.66</v>
      </c>
      <c r="R245" s="366">
        <f t="shared" si="34"/>
        <v>0</v>
      </c>
      <c r="S245" s="365">
        <v>2490000</v>
      </c>
      <c r="T245" s="365">
        <v>2490000</v>
      </c>
      <c r="U245" s="365">
        <v>2466109.83</v>
      </c>
      <c r="V245" s="365">
        <v>2466109.83</v>
      </c>
      <c r="W245" s="365">
        <v>2543350.5763475969</v>
      </c>
      <c r="X245" s="365">
        <v>2539866.8898376571</v>
      </c>
      <c r="Y245" s="365">
        <v>64653261.666417688</v>
      </c>
      <c r="Z245" s="365">
        <v>64596240.786502823</v>
      </c>
      <c r="AA245" s="366">
        <f t="shared" si="35"/>
        <v>-57020.879914864898</v>
      </c>
      <c r="AB245" s="366">
        <f t="shared" si="36"/>
        <v>2913.6215262017886</v>
      </c>
      <c r="AC245" s="366">
        <f t="shared" si="37"/>
        <v>2911.0518605904831</v>
      </c>
      <c r="AD245" s="365">
        <f t="shared" si="38"/>
        <v>-2.5696656113054814</v>
      </c>
      <c r="AE245" s="367">
        <f t="shared" si="39"/>
        <v>-8.8194900682770228E-4</v>
      </c>
      <c r="AF245" s="324">
        <v>1</v>
      </c>
    </row>
    <row r="246" spans="1:32" ht="16.5">
      <c r="A246" s="351">
        <v>755</v>
      </c>
      <c r="B246" s="10" t="s">
        <v>349</v>
      </c>
      <c r="C246" s="365">
        <v>6198</v>
      </c>
      <c r="D246" s="365">
        <v>18612330.360000003</v>
      </c>
      <c r="E246" s="365">
        <v>18612330.360000003</v>
      </c>
      <c r="F246" s="366">
        <f t="shared" si="30"/>
        <v>0</v>
      </c>
      <c r="G246" s="365">
        <v>19119000</v>
      </c>
      <c r="H246" s="365">
        <v>19119000</v>
      </c>
      <c r="I246" s="366">
        <f t="shared" si="31"/>
        <v>0</v>
      </c>
      <c r="J246" s="365">
        <v>18865665.18</v>
      </c>
      <c r="K246" s="365">
        <v>18865665.18</v>
      </c>
      <c r="L246" s="366">
        <f t="shared" si="32"/>
        <v>0</v>
      </c>
      <c r="M246" s="365">
        <v>19270689.813063022</v>
      </c>
      <c r="N246" s="365">
        <v>19254078.959344808</v>
      </c>
      <c r="O246" s="366">
        <f t="shared" si="33"/>
        <v>-16610.853718213737</v>
      </c>
      <c r="P246" s="365">
        <v>421439.44</v>
      </c>
      <c r="Q246" s="365">
        <v>421439.44</v>
      </c>
      <c r="R246" s="366">
        <f t="shared" si="34"/>
        <v>0</v>
      </c>
      <c r="S246" s="365">
        <v>464000</v>
      </c>
      <c r="T246" s="365">
        <v>464000</v>
      </c>
      <c r="U246" s="365">
        <v>442719.72</v>
      </c>
      <c r="V246" s="365">
        <v>442719.72</v>
      </c>
      <c r="W246" s="365">
        <v>456586.09414911852</v>
      </c>
      <c r="X246" s="365">
        <v>455960.69754370925</v>
      </c>
      <c r="Y246" s="365">
        <v>19727275.907212142</v>
      </c>
      <c r="Z246" s="365">
        <v>19710039.656888518</v>
      </c>
      <c r="AA246" s="366">
        <f t="shared" si="35"/>
        <v>-17236.250323623419</v>
      </c>
      <c r="AB246" s="366">
        <f t="shared" si="36"/>
        <v>3182.8454190403586</v>
      </c>
      <c r="AC246" s="366">
        <f t="shared" si="37"/>
        <v>3180.0644815889832</v>
      </c>
      <c r="AD246" s="365">
        <f t="shared" si="38"/>
        <v>-2.7809374513753937</v>
      </c>
      <c r="AE246" s="367">
        <f t="shared" si="39"/>
        <v>-8.737268340898121E-4</v>
      </c>
      <c r="AF246" s="324">
        <v>1</v>
      </c>
    </row>
    <row r="247" spans="1:32" ht="16.5">
      <c r="A247" s="351">
        <v>758</v>
      </c>
      <c r="B247" s="10" t="s">
        <v>178</v>
      </c>
      <c r="C247" s="365">
        <v>8187</v>
      </c>
      <c r="D247" s="365">
        <v>49502999.520000003</v>
      </c>
      <c r="E247" s="365">
        <v>40900343.770000011</v>
      </c>
      <c r="F247" s="366">
        <f t="shared" si="30"/>
        <v>-8602655.7499999925</v>
      </c>
      <c r="G247" s="365">
        <v>43498000</v>
      </c>
      <c r="H247" s="365">
        <v>43498000</v>
      </c>
      <c r="I247" s="366">
        <f t="shared" si="31"/>
        <v>0</v>
      </c>
      <c r="J247" s="365">
        <v>46500499.760000005</v>
      </c>
      <c r="K247" s="365">
        <v>42199171.885000005</v>
      </c>
      <c r="L247" s="366">
        <f t="shared" si="32"/>
        <v>-4301327.875</v>
      </c>
      <c r="M247" s="365">
        <v>47498813.239691533</v>
      </c>
      <c r="N247" s="365">
        <v>43067985.132806934</v>
      </c>
      <c r="O247" s="366">
        <f t="shared" si="33"/>
        <v>-4430828.1068845987</v>
      </c>
      <c r="P247" s="365">
        <v>818708</v>
      </c>
      <c r="Q247" s="365">
        <v>818708</v>
      </c>
      <c r="R247" s="366">
        <f t="shared" si="34"/>
        <v>0</v>
      </c>
      <c r="S247" s="365">
        <v>1020000</v>
      </c>
      <c r="T247" s="365">
        <v>1020000</v>
      </c>
      <c r="U247" s="365">
        <v>919354</v>
      </c>
      <c r="V247" s="365">
        <v>919354</v>
      </c>
      <c r="W247" s="365">
        <v>948148.98238634772</v>
      </c>
      <c r="X247" s="365">
        <v>946850.28064618248</v>
      </c>
      <c r="Y247" s="365">
        <v>48446962.222077884</v>
      </c>
      <c r="Z247" s="365">
        <v>44014835.413453117</v>
      </c>
      <c r="AA247" s="366">
        <f t="shared" si="35"/>
        <v>-4432126.8086247668</v>
      </c>
      <c r="AB247" s="366">
        <f t="shared" si="36"/>
        <v>5917.5476025501266</v>
      </c>
      <c r="AC247" s="366">
        <f t="shared" si="37"/>
        <v>5376.1860771287547</v>
      </c>
      <c r="AD247" s="365">
        <f t="shared" si="38"/>
        <v>-541.36152542137188</v>
      </c>
      <c r="AE247" s="367">
        <f t="shared" si="39"/>
        <v>-9.1484101486243363E-2</v>
      </c>
      <c r="AF247" s="324">
        <v>19</v>
      </c>
    </row>
    <row r="248" spans="1:32" ht="16.5">
      <c r="A248" s="351">
        <v>759</v>
      </c>
      <c r="B248" s="10" t="s">
        <v>179</v>
      </c>
      <c r="C248" s="365">
        <v>1997</v>
      </c>
      <c r="D248" s="365">
        <v>9225749.8400000017</v>
      </c>
      <c r="E248" s="365">
        <v>9225749.8400000017</v>
      </c>
      <c r="F248" s="366">
        <f t="shared" si="30"/>
        <v>0</v>
      </c>
      <c r="G248" s="365">
        <v>9172000</v>
      </c>
      <c r="H248" s="365">
        <v>9172000</v>
      </c>
      <c r="I248" s="366">
        <f t="shared" si="31"/>
        <v>0</v>
      </c>
      <c r="J248" s="365">
        <v>9198874.9200000018</v>
      </c>
      <c r="K248" s="365">
        <v>9198874.9200000018</v>
      </c>
      <c r="L248" s="366">
        <f t="shared" si="32"/>
        <v>0</v>
      </c>
      <c r="M248" s="365">
        <v>9396364.4282424897</v>
      </c>
      <c r="N248" s="365">
        <v>9388264.9965919014</v>
      </c>
      <c r="O248" s="366">
        <f t="shared" si="33"/>
        <v>-8099.4316505882889</v>
      </c>
      <c r="P248" s="365">
        <v>175606.18</v>
      </c>
      <c r="Q248" s="365">
        <v>179777.65</v>
      </c>
      <c r="R248" s="366">
        <f t="shared" si="34"/>
        <v>4171.4700000000012</v>
      </c>
      <c r="S248" s="365">
        <v>186000</v>
      </c>
      <c r="T248" s="365">
        <v>186000</v>
      </c>
      <c r="U248" s="365">
        <v>180803.09</v>
      </c>
      <c r="V248" s="365">
        <v>182888.82500000001</v>
      </c>
      <c r="W248" s="365">
        <v>186466.0030802142</v>
      </c>
      <c r="X248" s="365">
        <v>188358.71196329224</v>
      </c>
      <c r="Y248" s="365">
        <v>9582830.4313227031</v>
      </c>
      <c r="Z248" s="365">
        <v>9576623.7085551936</v>
      </c>
      <c r="AA248" s="366">
        <f t="shared" si="35"/>
        <v>-6206.7227675095201</v>
      </c>
      <c r="AB248" s="366">
        <f t="shared" si="36"/>
        <v>4798.6131353643977</v>
      </c>
      <c r="AC248" s="366">
        <f t="shared" si="37"/>
        <v>4795.5051119455147</v>
      </c>
      <c r="AD248" s="365">
        <f t="shared" si="38"/>
        <v>-3.1080234188830218</v>
      </c>
      <c r="AE248" s="367">
        <f t="shared" si="39"/>
        <v>-6.4769201667410606E-4</v>
      </c>
      <c r="AF248" s="324">
        <v>14</v>
      </c>
    </row>
    <row r="249" spans="1:32" ht="16.5">
      <c r="A249" s="351">
        <v>761</v>
      </c>
      <c r="B249" s="10" t="s">
        <v>180</v>
      </c>
      <c r="C249" s="365">
        <v>8563</v>
      </c>
      <c r="D249" s="365">
        <v>35484373.149999999</v>
      </c>
      <c r="E249" s="365">
        <v>35484373.149999999</v>
      </c>
      <c r="F249" s="366">
        <f t="shared" si="30"/>
        <v>0</v>
      </c>
      <c r="G249" s="365">
        <v>34957000</v>
      </c>
      <c r="H249" s="365">
        <v>34957000</v>
      </c>
      <c r="I249" s="366">
        <f t="shared" si="31"/>
        <v>0</v>
      </c>
      <c r="J249" s="365">
        <v>35220686.575000003</v>
      </c>
      <c r="K249" s="365">
        <v>35220686.575000003</v>
      </c>
      <c r="L249" s="366">
        <f t="shared" si="32"/>
        <v>0</v>
      </c>
      <c r="M249" s="365">
        <v>35976835.140139915</v>
      </c>
      <c r="N249" s="365">
        <v>35945824.006052129</v>
      </c>
      <c r="O249" s="366">
        <f t="shared" si="33"/>
        <v>-31011.134087786078</v>
      </c>
      <c r="P249" s="365">
        <v>633550.12</v>
      </c>
      <c r="Q249" s="365">
        <v>633550.12</v>
      </c>
      <c r="R249" s="366">
        <f t="shared" si="34"/>
        <v>0</v>
      </c>
      <c r="S249" s="365">
        <v>658000</v>
      </c>
      <c r="T249" s="365">
        <v>658000</v>
      </c>
      <c r="U249" s="365">
        <v>645775.06000000006</v>
      </c>
      <c r="V249" s="365">
        <v>645775.06000000006</v>
      </c>
      <c r="W249" s="365">
        <v>666001.30742834928</v>
      </c>
      <c r="X249" s="365">
        <v>665089.06992878194</v>
      </c>
      <c r="Y249" s="365">
        <v>36642836.447568268</v>
      </c>
      <c r="Z249" s="365">
        <v>36610913.075980909</v>
      </c>
      <c r="AA249" s="366">
        <f t="shared" si="35"/>
        <v>-31923.371587358415</v>
      </c>
      <c r="AB249" s="366">
        <f t="shared" si="36"/>
        <v>4279.2054709293789</v>
      </c>
      <c r="AC249" s="366">
        <f t="shared" si="37"/>
        <v>4275.4774116525641</v>
      </c>
      <c r="AD249" s="365">
        <f t="shared" si="38"/>
        <v>-3.7280592768147471</v>
      </c>
      <c r="AE249" s="367">
        <f t="shared" si="39"/>
        <v>-8.7120361528353276E-4</v>
      </c>
      <c r="AF249" s="324">
        <v>2</v>
      </c>
    </row>
    <row r="250" spans="1:32" ht="16.5">
      <c r="A250" s="351">
        <v>762</v>
      </c>
      <c r="B250" s="10" t="s">
        <v>181</v>
      </c>
      <c r="C250" s="365">
        <v>3777</v>
      </c>
      <c r="D250" s="365">
        <v>17075603.719999999</v>
      </c>
      <c r="E250" s="365">
        <v>17075603.719999999</v>
      </c>
      <c r="F250" s="366">
        <f t="shared" si="30"/>
        <v>0</v>
      </c>
      <c r="G250" s="365">
        <v>18236000</v>
      </c>
      <c r="H250" s="365">
        <v>18236000</v>
      </c>
      <c r="I250" s="366">
        <f t="shared" si="31"/>
        <v>0</v>
      </c>
      <c r="J250" s="365">
        <v>17655801.859999999</v>
      </c>
      <c r="K250" s="365">
        <v>17655801.859999999</v>
      </c>
      <c r="L250" s="366">
        <f t="shared" si="32"/>
        <v>0</v>
      </c>
      <c r="M250" s="365">
        <v>18034852.087042134</v>
      </c>
      <c r="N250" s="365">
        <v>18019306.494603381</v>
      </c>
      <c r="O250" s="366">
        <f t="shared" si="33"/>
        <v>-15545.592438753694</v>
      </c>
      <c r="P250" s="365">
        <v>408865.48</v>
      </c>
      <c r="Q250" s="365">
        <v>408865.48</v>
      </c>
      <c r="R250" s="366">
        <f t="shared" si="34"/>
        <v>0</v>
      </c>
      <c r="S250" s="365">
        <v>420000</v>
      </c>
      <c r="T250" s="365">
        <v>420000</v>
      </c>
      <c r="U250" s="365">
        <v>414432.74</v>
      </c>
      <c r="V250" s="365">
        <v>414432.74</v>
      </c>
      <c r="W250" s="365">
        <v>427413.14085606392</v>
      </c>
      <c r="X250" s="365">
        <v>426827.70312411361</v>
      </c>
      <c r="Y250" s="365">
        <v>18462265.227898199</v>
      </c>
      <c r="Z250" s="365">
        <v>18446134.197727494</v>
      </c>
      <c r="AA250" s="366">
        <f t="shared" si="35"/>
        <v>-16131.030170705169</v>
      </c>
      <c r="AB250" s="366">
        <f t="shared" si="36"/>
        <v>4888.0765760916602</v>
      </c>
      <c r="AC250" s="366">
        <f t="shared" si="37"/>
        <v>4883.805718222794</v>
      </c>
      <c r="AD250" s="365">
        <f t="shared" si="38"/>
        <v>-4.2708578688661873</v>
      </c>
      <c r="AE250" s="367">
        <f t="shared" si="39"/>
        <v>-8.7372973855516403E-4</v>
      </c>
      <c r="AF250" s="324">
        <v>11</v>
      </c>
    </row>
    <row r="251" spans="1:32" ht="16.5">
      <c r="A251" s="351">
        <v>765</v>
      </c>
      <c r="B251" s="10" t="s">
        <v>182</v>
      </c>
      <c r="C251" s="365">
        <v>10348</v>
      </c>
      <c r="D251" s="365">
        <v>43681755.089999996</v>
      </c>
      <c r="E251" s="365">
        <v>43681755.089999996</v>
      </c>
      <c r="F251" s="366">
        <f t="shared" si="30"/>
        <v>0</v>
      </c>
      <c r="G251" s="365">
        <v>45155000</v>
      </c>
      <c r="H251" s="365">
        <v>45155000</v>
      </c>
      <c r="I251" s="366">
        <f t="shared" si="31"/>
        <v>0</v>
      </c>
      <c r="J251" s="365">
        <v>44418377.545000002</v>
      </c>
      <c r="K251" s="365">
        <v>44418377.545000002</v>
      </c>
      <c r="L251" s="366">
        <f t="shared" si="32"/>
        <v>0</v>
      </c>
      <c r="M251" s="365">
        <v>45371990.200306244</v>
      </c>
      <c r="N251" s="365">
        <v>45332880.677012965</v>
      </c>
      <c r="O251" s="366">
        <f t="shared" si="33"/>
        <v>-39109.523293279111</v>
      </c>
      <c r="P251" s="365">
        <v>1409257.45</v>
      </c>
      <c r="Q251" s="365">
        <v>1409257.45</v>
      </c>
      <c r="R251" s="366">
        <f t="shared" si="34"/>
        <v>0</v>
      </c>
      <c r="S251" s="365">
        <v>1538000</v>
      </c>
      <c r="T251" s="365">
        <v>1538000</v>
      </c>
      <c r="U251" s="365">
        <v>1473628.7250000001</v>
      </c>
      <c r="V251" s="365">
        <v>1473628.7250000001</v>
      </c>
      <c r="W251" s="365">
        <v>1519784.0831975942</v>
      </c>
      <c r="X251" s="365">
        <v>1517702.3995485154</v>
      </c>
      <c r="Y251" s="365">
        <v>46891774.283503838</v>
      </c>
      <c r="Z251" s="365">
        <v>46850583.076561481</v>
      </c>
      <c r="AA251" s="366">
        <f t="shared" si="35"/>
        <v>-41191.206942357123</v>
      </c>
      <c r="AB251" s="366">
        <f t="shared" si="36"/>
        <v>4531.4818596350833</v>
      </c>
      <c r="AC251" s="366">
        <f t="shared" si="37"/>
        <v>4527.5012636800811</v>
      </c>
      <c r="AD251" s="365">
        <f t="shared" si="38"/>
        <v>-3.9805959550021726</v>
      </c>
      <c r="AE251" s="367">
        <f t="shared" si="39"/>
        <v>-8.7843140021368787E-4</v>
      </c>
      <c r="AF251" s="324">
        <v>18</v>
      </c>
    </row>
    <row r="252" spans="1:32" ht="16.5">
      <c r="A252" s="351">
        <v>768</v>
      </c>
      <c r="B252" s="10" t="s">
        <v>183</v>
      </c>
      <c r="C252" s="365">
        <v>2430</v>
      </c>
      <c r="D252" s="365">
        <v>12578411.130000001</v>
      </c>
      <c r="E252" s="365">
        <v>12414723.74</v>
      </c>
      <c r="F252" s="366">
        <f t="shared" si="30"/>
        <v>-163687.3900000006</v>
      </c>
      <c r="G252" s="365">
        <v>12500000</v>
      </c>
      <c r="H252" s="365">
        <v>12500000</v>
      </c>
      <c r="I252" s="366">
        <f t="shared" si="31"/>
        <v>0</v>
      </c>
      <c r="J252" s="365">
        <v>12539205.565000001</v>
      </c>
      <c r="K252" s="365">
        <v>12457361.870000001</v>
      </c>
      <c r="L252" s="366">
        <f t="shared" si="32"/>
        <v>-81843.695000000298</v>
      </c>
      <c r="M252" s="365">
        <v>12808408.218837511</v>
      </c>
      <c r="N252" s="365">
        <v>12713838.965211153</v>
      </c>
      <c r="O252" s="366">
        <f t="shared" si="33"/>
        <v>-94569.253626357764</v>
      </c>
      <c r="P252" s="365">
        <v>354531.39</v>
      </c>
      <c r="Q252" s="365">
        <v>354531.39</v>
      </c>
      <c r="R252" s="366">
        <f t="shared" si="34"/>
        <v>0</v>
      </c>
      <c r="S252" s="365">
        <v>316000</v>
      </c>
      <c r="T252" s="365">
        <v>316000</v>
      </c>
      <c r="U252" s="365">
        <v>335265.69500000001</v>
      </c>
      <c r="V252" s="365">
        <v>335265.69500000001</v>
      </c>
      <c r="W252" s="365">
        <v>345766.51381655119</v>
      </c>
      <c r="X252" s="365">
        <v>345292.90937091416</v>
      </c>
      <c r="Y252" s="365">
        <v>13154174.732654061</v>
      </c>
      <c r="Z252" s="365">
        <v>13059131.874582067</v>
      </c>
      <c r="AA252" s="366">
        <f t="shared" si="35"/>
        <v>-95042.858071994036</v>
      </c>
      <c r="AB252" s="366">
        <f t="shared" si="36"/>
        <v>5413.2406307218362</v>
      </c>
      <c r="AC252" s="366">
        <f t="shared" si="37"/>
        <v>5374.1283434494107</v>
      </c>
      <c r="AD252" s="365">
        <f t="shared" si="38"/>
        <v>-39.112287272425419</v>
      </c>
      <c r="AE252" s="367">
        <f t="shared" si="39"/>
        <v>-7.225299952573868E-3</v>
      </c>
      <c r="AF252" s="324">
        <v>10</v>
      </c>
    </row>
    <row r="253" spans="1:32" ht="16.5">
      <c r="A253" s="351">
        <v>777</v>
      </c>
      <c r="B253" s="10" t="s">
        <v>184</v>
      </c>
      <c r="C253" s="365">
        <v>7508</v>
      </c>
      <c r="D253" s="365">
        <v>38636727.240000002</v>
      </c>
      <c r="E253" s="365">
        <v>38636727.240000002</v>
      </c>
      <c r="F253" s="366">
        <f t="shared" si="30"/>
        <v>0</v>
      </c>
      <c r="G253" s="365">
        <v>41300000</v>
      </c>
      <c r="H253" s="365">
        <v>41300000</v>
      </c>
      <c r="I253" s="366">
        <f t="shared" si="31"/>
        <v>0</v>
      </c>
      <c r="J253" s="365">
        <v>39968363.620000005</v>
      </c>
      <c r="K253" s="365">
        <v>39968363.620000005</v>
      </c>
      <c r="L253" s="366">
        <f t="shared" si="32"/>
        <v>0</v>
      </c>
      <c r="M253" s="365">
        <v>40826439.476582125</v>
      </c>
      <c r="N253" s="365">
        <v>40791248.104578339</v>
      </c>
      <c r="O253" s="366">
        <f t="shared" si="33"/>
        <v>-35191.372003786266</v>
      </c>
      <c r="P253" s="365">
        <v>1049563.73</v>
      </c>
      <c r="Q253" s="365">
        <v>1049563.73</v>
      </c>
      <c r="R253" s="366">
        <f t="shared" si="34"/>
        <v>0</v>
      </c>
      <c r="S253" s="365">
        <v>1103000</v>
      </c>
      <c r="T253" s="365">
        <v>1103000</v>
      </c>
      <c r="U253" s="365">
        <v>1076281.865</v>
      </c>
      <c r="V253" s="365">
        <v>1076281.865</v>
      </c>
      <c r="W253" s="365">
        <v>1109991.967251603</v>
      </c>
      <c r="X253" s="365">
        <v>1108471.5854063251</v>
      </c>
      <c r="Y253" s="365">
        <v>41936431.443833731</v>
      </c>
      <c r="Z253" s="365">
        <v>41899719.689984664</v>
      </c>
      <c r="AA253" s="366">
        <f t="shared" si="35"/>
        <v>-36711.753849066794</v>
      </c>
      <c r="AB253" s="366">
        <f t="shared" si="36"/>
        <v>5585.5662551723135</v>
      </c>
      <c r="AC253" s="366">
        <f t="shared" si="37"/>
        <v>5580.6765703229439</v>
      </c>
      <c r="AD253" s="365">
        <f t="shared" si="38"/>
        <v>-4.889684849369587</v>
      </c>
      <c r="AE253" s="367">
        <f t="shared" si="39"/>
        <v>-8.7541434941205282E-4</v>
      </c>
      <c r="AF253" s="324">
        <v>18</v>
      </c>
    </row>
    <row r="254" spans="1:32" ht="16.5">
      <c r="A254" s="351">
        <v>778</v>
      </c>
      <c r="B254" s="10" t="s">
        <v>185</v>
      </c>
      <c r="C254" s="365">
        <v>6891</v>
      </c>
      <c r="D254" s="365">
        <v>33404704.339999996</v>
      </c>
      <c r="E254" s="365">
        <v>33404704.340000004</v>
      </c>
      <c r="F254" s="366">
        <f t="shared" si="30"/>
        <v>0</v>
      </c>
      <c r="G254" s="365">
        <v>36036000</v>
      </c>
      <c r="H254" s="365">
        <v>36036000</v>
      </c>
      <c r="I254" s="366">
        <f t="shared" si="31"/>
        <v>0</v>
      </c>
      <c r="J254" s="365">
        <v>34720352.170000002</v>
      </c>
      <c r="K254" s="365">
        <v>34720352.170000002</v>
      </c>
      <c r="L254" s="366">
        <f t="shared" si="32"/>
        <v>0</v>
      </c>
      <c r="M254" s="365">
        <v>35465759.117663912</v>
      </c>
      <c r="N254" s="365">
        <v>35435188.518353574</v>
      </c>
      <c r="O254" s="366">
        <f t="shared" si="33"/>
        <v>-30570.599310338497</v>
      </c>
      <c r="P254" s="365">
        <v>630950.09</v>
      </c>
      <c r="Q254" s="365">
        <v>630950.09</v>
      </c>
      <c r="R254" s="366">
        <f t="shared" si="34"/>
        <v>0</v>
      </c>
      <c r="S254" s="365">
        <v>651000</v>
      </c>
      <c r="T254" s="365">
        <v>651000</v>
      </c>
      <c r="U254" s="365">
        <v>640975.04499999993</v>
      </c>
      <c r="V254" s="365">
        <v>640975.04499999993</v>
      </c>
      <c r="W254" s="365">
        <v>661050.95170281886</v>
      </c>
      <c r="X254" s="365">
        <v>660145.49482076475</v>
      </c>
      <c r="Y254" s="365">
        <v>36126810.069366731</v>
      </c>
      <c r="Z254" s="365">
        <v>36095334.01317434</v>
      </c>
      <c r="AA254" s="366">
        <f t="shared" si="35"/>
        <v>-31476.056192390621</v>
      </c>
      <c r="AB254" s="366">
        <f t="shared" si="36"/>
        <v>5242.6077593044156</v>
      </c>
      <c r="AC254" s="366">
        <f t="shared" si="37"/>
        <v>5238.0400541538729</v>
      </c>
      <c r="AD254" s="365">
        <f t="shared" si="38"/>
        <v>-4.5677051505426789</v>
      </c>
      <c r="AE254" s="367">
        <f t="shared" si="39"/>
        <v>-8.7126585856743891E-4</v>
      </c>
      <c r="AF254" s="324">
        <v>11</v>
      </c>
    </row>
    <row r="255" spans="1:32" ht="16.5">
      <c r="A255" s="351">
        <v>781</v>
      </c>
      <c r="B255" s="10" t="s">
        <v>186</v>
      </c>
      <c r="C255" s="365">
        <v>3584</v>
      </c>
      <c r="D255" s="365">
        <v>16826641.870000005</v>
      </c>
      <c r="E255" s="365">
        <v>16826641.870000001</v>
      </c>
      <c r="F255" s="366">
        <f t="shared" si="30"/>
        <v>0</v>
      </c>
      <c r="G255" s="365">
        <v>18466000</v>
      </c>
      <c r="H255" s="365">
        <v>18466000</v>
      </c>
      <c r="I255" s="366">
        <f t="shared" si="31"/>
        <v>0</v>
      </c>
      <c r="J255" s="365">
        <v>17646320.935000002</v>
      </c>
      <c r="K255" s="365">
        <v>17646320.935000002</v>
      </c>
      <c r="L255" s="366">
        <f t="shared" si="32"/>
        <v>0</v>
      </c>
      <c r="M255" s="365">
        <v>18025167.617235601</v>
      </c>
      <c r="N255" s="365">
        <v>18009630.372568145</v>
      </c>
      <c r="O255" s="366">
        <f t="shared" si="33"/>
        <v>-15537.244667455554</v>
      </c>
      <c r="P255" s="365">
        <v>277000</v>
      </c>
      <c r="Q255" s="365">
        <v>339051.53</v>
      </c>
      <c r="R255" s="366">
        <f t="shared" si="34"/>
        <v>62051.530000000028</v>
      </c>
      <c r="S255" s="365">
        <v>275000</v>
      </c>
      <c r="T255" s="365">
        <v>275000</v>
      </c>
      <c r="U255" s="365">
        <v>276000</v>
      </c>
      <c r="V255" s="365">
        <v>307025.76500000001</v>
      </c>
      <c r="W255" s="365">
        <v>284644.56470372883</v>
      </c>
      <c r="X255" s="365">
        <v>316208.37213506317</v>
      </c>
      <c r="Y255" s="365">
        <v>18309812.18193933</v>
      </c>
      <c r="Z255" s="365">
        <v>18325838.744703207</v>
      </c>
      <c r="AA255" s="366">
        <f t="shared" si="35"/>
        <v>16026.562763877213</v>
      </c>
      <c r="AB255" s="366">
        <f t="shared" si="36"/>
        <v>5108.7645596928933</v>
      </c>
      <c r="AC255" s="366">
        <f t="shared" si="37"/>
        <v>5113.2362568926355</v>
      </c>
      <c r="AD255" s="365">
        <f t="shared" si="38"/>
        <v>4.4716971997422661</v>
      </c>
      <c r="AE255" s="367">
        <f t="shared" si="39"/>
        <v>8.7529913494605754E-4</v>
      </c>
      <c r="AF255" s="324">
        <v>7</v>
      </c>
    </row>
    <row r="256" spans="1:32" ht="16.5">
      <c r="A256" s="351">
        <v>783</v>
      </c>
      <c r="B256" s="10" t="s">
        <v>187</v>
      </c>
      <c r="C256" s="365">
        <v>6588</v>
      </c>
      <c r="D256" s="365">
        <v>26133491.690000001</v>
      </c>
      <c r="E256" s="365">
        <v>26133491.690000001</v>
      </c>
      <c r="F256" s="366">
        <f t="shared" si="30"/>
        <v>0</v>
      </c>
      <c r="G256" s="365">
        <v>27480000</v>
      </c>
      <c r="H256" s="365">
        <v>27480000</v>
      </c>
      <c r="I256" s="366">
        <f t="shared" si="31"/>
        <v>0</v>
      </c>
      <c r="J256" s="365">
        <v>26806745.844999999</v>
      </c>
      <c r="K256" s="365">
        <v>26806745.844999999</v>
      </c>
      <c r="L256" s="366">
        <f t="shared" si="32"/>
        <v>0</v>
      </c>
      <c r="M256" s="365">
        <v>27382256.556967631</v>
      </c>
      <c r="N256" s="365">
        <v>27358653.735140566</v>
      </c>
      <c r="O256" s="366">
        <f t="shared" si="33"/>
        <v>-23602.8218270652</v>
      </c>
      <c r="P256" s="365">
        <v>728867.45000000007</v>
      </c>
      <c r="Q256" s="365">
        <v>728867.45000000007</v>
      </c>
      <c r="R256" s="366">
        <f t="shared" si="34"/>
        <v>0</v>
      </c>
      <c r="S256" s="365">
        <v>742000</v>
      </c>
      <c r="T256" s="365">
        <v>742000</v>
      </c>
      <c r="U256" s="365">
        <v>735433.72500000009</v>
      </c>
      <c r="V256" s="365">
        <v>735433.72500000009</v>
      </c>
      <c r="W256" s="365">
        <v>758468.16130821337</v>
      </c>
      <c r="X256" s="365">
        <v>757429.26980566513</v>
      </c>
      <c r="Y256" s="365">
        <v>28140724.718275845</v>
      </c>
      <c r="Z256" s="365">
        <v>28116083.004946232</v>
      </c>
      <c r="AA256" s="366">
        <f t="shared" si="35"/>
        <v>-24641.713329613209</v>
      </c>
      <c r="AB256" s="366">
        <f t="shared" si="36"/>
        <v>4271.5125559010085</v>
      </c>
      <c r="AC256" s="366">
        <f t="shared" si="37"/>
        <v>4267.7721622565623</v>
      </c>
      <c r="AD256" s="365">
        <f t="shared" si="38"/>
        <v>-3.7403936444461579</v>
      </c>
      <c r="AE256" s="367">
        <f t="shared" si="39"/>
        <v>-8.7566022468525337E-4</v>
      </c>
      <c r="AF256" s="324">
        <v>4</v>
      </c>
    </row>
    <row r="257" spans="1:32" ht="16.5">
      <c r="A257" s="351">
        <v>785</v>
      </c>
      <c r="B257" s="10" t="s">
        <v>188</v>
      </c>
      <c r="C257" s="365">
        <v>2673</v>
      </c>
      <c r="D257" s="365">
        <v>13920310.110000001</v>
      </c>
      <c r="E257" s="365">
        <v>13787945.070000002</v>
      </c>
      <c r="F257" s="366">
        <f t="shared" si="30"/>
        <v>-132365.03999999911</v>
      </c>
      <c r="G257" s="365">
        <v>15032000</v>
      </c>
      <c r="H257" s="365">
        <v>15032000</v>
      </c>
      <c r="I257" s="366">
        <f t="shared" si="31"/>
        <v>0</v>
      </c>
      <c r="J257" s="365">
        <v>14476155.055</v>
      </c>
      <c r="K257" s="365">
        <v>14409972.535</v>
      </c>
      <c r="L257" s="366">
        <f t="shared" si="32"/>
        <v>-66182.519999999553</v>
      </c>
      <c r="M257" s="365">
        <v>14786941.837939966</v>
      </c>
      <c r="N257" s="365">
        <v>14706650.751175901</v>
      </c>
      <c r="O257" s="366">
        <f t="shared" si="33"/>
        <v>-80291.086764065549</v>
      </c>
      <c r="P257" s="365">
        <v>250892.07</v>
      </c>
      <c r="Q257" s="365">
        <v>250892.07</v>
      </c>
      <c r="R257" s="366">
        <f t="shared" si="34"/>
        <v>0</v>
      </c>
      <c r="S257" s="365">
        <v>215000</v>
      </c>
      <c r="T257" s="365">
        <v>215000</v>
      </c>
      <c r="U257" s="365">
        <v>232946.035</v>
      </c>
      <c r="V257" s="365">
        <v>232946.035</v>
      </c>
      <c r="W257" s="365">
        <v>240242.1113479514</v>
      </c>
      <c r="X257" s="365">
        <v>239913.04613366062</v>
      </c>
      <c r="Y257" s="365">
        <v>15027183.949287917</v>
      </c>
      <c r="Z257" s="365">
        <v>14946563.797309561</v>
      </c>
      <c r="AA257" s="366">
        <f t="shared" si="35"/>
        <v>-80620.151978356764</v>
      </c>
      <c r="AB257" s="366">
        <f t="shared" si="36"/>
        <v>5621.8421059812636</v>
      </c>
      <c r="AC257" s="366">
        <f t="shared" si="37"/>
        <v>5591.6811811857688</v>
      </c>
      <c r="AD257" s="365">
        <f t="shared" si="38"/>
        <v>-30.160924795494793</v>
      </c>
      <c r="AE257" s="367">
        <f t="shared" si="39"/>
        <v>-5.3649540892309281E-3</v>
      </c>
      <c r="AF257" s="324">
        <v>17</v>
      </c>
    </row>
    <row r="258" spans="1:32" ht="16.5">
      <c r="A258" s="351">
        <v>790</v>
      </c>
      <c r="B258" s="10" t="s">
        <v>189</v>
      </c>
      <c r="C258" s="365">
        <v>23998</v>
      </c>
      <c r="D258" s="365">
        <v>99011418.749999985</v>
      </c>
      <c r="E258" s="365">
        <v>98904935.749999985</v>
      </c>
      <c r="F258" s="366">
        <f t="shared" si="30"/>
        <v>-106483</v>
      </c>
      <c r="G258" s="365">
        <v>102980000</v>
      </c>
      <c r="H258" s="365">
        <v>102980000</v>
      </c>
      <c r="I258" s="366">
        <f t="shared" si="31"/>
        <v>0</v>
      </c>
      <c r="J258" s="365">
        <v>100995709.375</v>
      </c>
      <c r="K258" s="365">
        <v>100942467.875</v>
      </c>
      <c r="L258" s="366">
        <f t="shared" si="32"/>
        <v>-53241.5</v>
      </c>
      <c r="M258" s="365">
        <v>103163973.77173667</v>
      </c>
      <c r="N258" s="365">
        <v>103020711.34373733</v>
      </c>
      <c r="O258" s="366">
        <f t="shared" si="33"/>
        <v>-143262.42799933255</v>
      </c>
      <c r="P258" s="365">
        <v>1831416.33</v>
      </c>
      <c r="Q258" s="365">
        <v>1911723.24</v>
      </c>
      <c r="R258" s="366">
        <f t="shared" si="34"/>
        <v>80306.909999999916</v>
      </c>
      <c r="S258" s="365">
        <v>1973000</v>
      </c>
      <c r="T258" s="365">
        <v>1973000</v>
      </c>
      <c r="U258" s="365">
        <v>1902208.165</v>
      </c>
      <c r="V258" s="365">
        <v>1942361.62</v>
      </c>
      <c r="W258" s="365">
        <v>1961787.0112402313</v>
      </c>
      <c r="X258" s="365">
        <v>2000454.2809552941</v>
      </c>
      <c r="Y258" s="365">
        <v>105125760.7829769</v>
      </c>
      <c r="Z258" s="365">
        <v>105021165.62469263</v>
      </c>
      <c r="AA258" s="366">
        <f t="shared" si="35"/>
        <v>-104595.15828426182</v>
      </c>
      <c r="AB258" s="366">
        <f t="shared" si="36"/>
        <v>4380.6050830476242</v>
      </c>
      <c r="AC258" s="366">
        <f t="shared" si="37"/>
        <v>4376.2465882445467</v>
      </c>
      <c r="AD258" s="365">
        <f t="shared" si="38"/>
        <v>-4.3584948030775195</v>
      </c>
      <c r="AE258" s="367">
        <f t="shared" si="39"/>
        <v>-9.9495268814446015E-4</v>
      </c>
      <c r="AF258" s="324">
        <v>6</v>
      </c>
    </row>
    <row r="259" spans="1:32" ht="16.5">
      <c r="A259" s="351">
        <v>791</v>
      </c>
      <c r="B259" s="10" t="s">
        <v>190</v>
      </c>
      <c r="C259" s="365">
        <v>5131</v>
      </c>
      <c r="D259" s="365">
        <v>24218960.560000002</v>
      </c>
      <c r="E259" s="365">
        <v>24218960.560000002</v>
      </c>
      <c r="F259" s="366">
        <f t="shared" si="30"/>
        <v>0</v>
      </c>
      <c r="G259" s="365">
        <v>24134000</v>
      </c>
      <c r="H259" s="365">
        <v>24134000</v>
      </c>
      <c r="I259" s="366">
        <f t="shared" si="31"/>
        <v>0</v>
      </c>
      <c r="J259" s="365">
        <v>24176480.280000001</v>
      </c>
      <c r="K259" s="365">
        <v>24176480.280000001</v>
      </c>
      <c r="L259" s="366">
        <f t="shared" si="32"/>
        <v>0</v>
      </c>
      <c r="M259" s="365">
        <v>24695522.145777583</v>
      </c>
      <c r="N259" s="365">
        <v>24674235.221965421</v>
      </c>
      <c r="O259" s="366">
        <f t="shared" si="33"/>
        <v>-21286.923812162131</v>
      </c>
      <c r="P259" s="365">
        <v>802392.89</v>
      </c>
      <c r="Q259" s="365">
        <v>802392.89</v>
      </c>
      <c r="R259" s="366">
        <f t="shared" si="34"/>
        <v>0</v>
      </c>
      <c r="S259" s="365">
        <v>800000</v>
      </c>
      <c r="T259" s="365">
        <v>800000</v>
      </c>
      <c r="U259" s="365">
        <v>801196.44500000007</v>
      </c>
      <c r="V259" s="365">
        <v>801196.44500000007</v>
      </c>
      <c r="W259" s="365">
        <v>826290.62800434802</v>
      </c>
      <c r="X259" s="365">
        <v>825158.83848982397</v>
      </c>
      <c r="Y259" s="365">
        <v>25521812.773781933</v>
      </c>
      <c r="Z259" s="365">
        <v>25499394.060455244</v>
      </c>
      <c r="AA259" s="366">
        <f t="shared" si="35"/>
        <v>-22418.713326688856</v>
      </c>
      <c r="AB259" s="366">
        <f t="shared" si="36"/>
        <v>4974.0426376499581</v>
      </c>
      <c r="AC259" s="366">
        <f t="shared" si="37"/>
        <v>4969.6733698022308</v>
      </c>
      <c r="AD259" s="365">
        <f t="shared" si="38"/>
        <v>-4.3692678477273148</v>
      </c>
      <c r="AE259" s="367">
        <f t="shared" si="39"/>
        <v>-8.7841383076515489E-4</v>
      </c>
      <c r="AF259" s="324">
        <v>17</v>
      </c>
    </row>
    <row r="260" spans="1:32" ht="16.5">
      <c r="A260" s="351">
        <v>831</v>
      </c>
      <c r="B260" s="10" t="s">
        <v>191</v>
      </c>
      <c r="C260" s="365">
        <v>4595</v>
      </c>
      <c r="D260" s="365">
        <v>14803316.339999998</v>
      </c>
      <c r="E260" s="365">
        <v>14803316.339999998</v>
      </c>
      <c r="F260" s="366">
        <f t="shared" si="30"/>
        <v>0</v>
      </c>
      <c r="G260" s="365">
        <v>15622000</v>
      </c>
      <c r="H260" s="365">
        <v>15622000</v>
      </c>
      <c r="I260" s="366">
        <f t="shared" si="31"/>
        <v>0</v>
      </c>
      <c r="J260" s="365">
        <v>15212658.169999998</v>
      </c>
      <c r="K260" s="365">
        <v>15212658.169999998</v>
      </c>
      <c r="L260" s="366">
        <f t="shared" si="32"/>
        <v>0</v>
      </c>
      <c r="M260" s="365">
        <v>15539256.847249363</v>
      </c>
      <c r="N260" s="365">
        <v>15525862.395629659</v>
      </c>
      <c r="O260" s="366">
        <f t="shared" si="33"/>
        <v>-13394.451619703323</v>
      </c>
      <c r="P260" s="365">
        <v>412294.46</v>
      </c>
      <c r="Q260" s="365">
        <v>412294.46</v>
      </c>
      <c r="R260" s="366">
        <f t="shared" si="34"/>
        <v>0</v>
      </c>
      <c r="S260" s="365">
        <v>439000</v>
      </c>
      <c r="T260" s="365">
        <v>439000</v>
      </c>
      <c r="U260" s="365">
        <v>425647.23</v>
      </c>
      <c r="V260" s="365">
        <v>425647.23</v>
      </c>
      <c r="W260" s="365">
        <v>438978.87862571719</v>
      </c>
      <c r="X260" s="365">
        <v>438377.59903341928</v>
      </c>
      <c r="Y260" s="365">
        <v>15978235.72587508</v>
      </c>
      <c r="Z260" s="365">
        <v>15964239.994663078</v>
      </c>
      <c r="AA260" s="366">
        <f t="shared" si="35"/>
        <v>-13995.731212001294</v>
      </c>
      <c r="AB260" s="366">
        <f t="shared" si="36"/>
        <v>3477.3091895266766</v>
      </c>
      <c r="AC260" s="366">
        <f t="shared" si="37"/>
        <v>3474.2633285447396</v>
      </c>
      <c r="AD260" s="365">
        <f t="shared" si="38"/>
        <v>-3.0458609819370395</v>
      </c>
      <c r="AE260" s="367">
        <f t="shared" si="39"/>
        <v>-8.7592469231982076E-4</v>
      </c>
      <c r="AF260" s="324">
        <v>9</v>
      </c>
    </row>
    <row r="261" spans="1:32" ht="16.5">
      <c r="A261" s="351">
        <v>832</v>
      </c>
      <c r="B261" s="10" t="s">
        <v>192</v>
      </c>
      <c r="C261" s="365">
        <v>3913</v>
      </c>
      <c r="D261" s="365">
        <v>17487809.460000008</v>
      </c>
      <c r="E261" s="365">
        <v>17499985.040000007</v>
      </c>
      <c r="F261" s="366">
        <f t="shared" si="30"/>
        <v>12175.579999998212</v>
      </c>
      <c r="G261" s="365">
        <v>18351000</v>
      </c>
      <c r="H261" s="365">
        <v>18351000</v>
      </c>
      <c r="I261" s="366">
        <f t="shared" si="31"/>
        <v>0</v>
      </c>
      <c r="J261" s="365">
        <v>17919404.730000004</v>
      </c>
      <c r="K261" s="365">
        <v>17925492.520000003</v>
      </c>
      <c r="L261" s="366">
        <f t="shared" si="32"/>
        <v>6087.7899999991059</v>
      </c>
      <c r="M261" s="365">
        <v>18304114.214464415</v>
      </c>
      <c r="N261" s="365">
        <v>18294549.652620558</v>
      </c>
      <c r="O261" s="366">
        <f t="shared" si="33"/>
        <v>-9564.5618438571692</v>
      </c>
      <c r="P261" s="365">
        <v>278000</v>
      </c>
      <c r="Q261" s="365">
        <v>320908.11000000004</v>
      </c>
      <c r="R261" s="366">
        <f t="shared" si="34"/>
        <v>42908.110000000044</v>
      </c>
      <c r="S261" s="365">
        <v>277000</v>
      </c>
      <c r="T261" s="365">
        <v>277000</v>
      </c>
      <c r="U261" s="365">
        <v>277500</v>
      </c>
      <c r="V261" s="365">
        <v>298954.05500000005</v>
      </c>
      <c r="W261" s="365">
        <v>286191.54603364045</v>
      </c>
      <c r="X261" s="365">
        <v>307895.25131457992</v>
      </c>
      <c r="Y261" s="365">
        <v>18590305.760498054</v>
      </c>
      <c r="Z261" s="365">
        <v>18602444.903935138</v>
      </c>
      <c r="AA261" s="366">
        <f t="shared" si="35"/>
        <v>12139.143437083811</v>
      </c>
      <c r="AB261" s="366">
        <f t="shared" si="36"/>
        <v>4750.9087044462185</v>
      </c>
      <c r="AC261" s="366">
        <f t="shared" si="37"/>
        <v>4754.0109644608074</v>
      </c>
      <c r="AD261" s="365">
        <f t="shared" si="38"/>
        <v>3.1022600145888646</v>
      </c>
      <c r="AE261" s="367">
        <f t="shared" si="39"/>
        <v>6.5298245190137242E-4</v>
      </c>
      <c r="AF261" s="324">
        <v>17</v>
      </c>
    </row>
    <row r="262" spans="1:32" ht="16.5">
      <c r="A262" s="351">
        <v>833</v>
      </c>
      <c r="B262" s="10" t="s">
        <v>350</v>
      </c>
      <c r="C262" s="365">
        <v>1677</v>
      </c>
      <c r="D262" s="365">
        <v>6484386.1399999997</v>
      </c>
      <c r="E262" s="365">
        <v>6484386.1399999997</v>
      </c>
      <c r="F262" s="366">
        <f t="shared" si="30"/>
        <v>0</v>
      </c>
      <c r="G262" s="365">
        <v>7056000</v>
      </c>
      <c r="H262" s="365">
        <v>7056000</v>
      </c>
      <c r="I262" s="366">
        <f t="shared" si="31"/>
        <v>0</v>
      </c>
      <c r="J262" s="365">
        <v>6770193.0700000003</v>
      </c>
      <c r="K262" s="365">
        <v>6770193.0700000003</v>
      </c>
      <c r="L262" s="366">
        <f t="shared" si="32"/>
        <v>0</v>
      </c>
      <c r="M262" s="365">
        <v>6915541.5079045128</v>
      </c>
      <c r="N262" s="365">
        <v>6909580.483702247</v>
      </c>
      <c r="O262" s="366">
        <f t="shared" si="33"/>
        <v>-5961.0242022657767</v>
      </c>
      <c r="P262" s="365">
        <v>133687.44</v>
      </c>
      <c r="Q262" s="365">
        <v>133687.44</v>
      </c>
      <c r="R262" s="366">
        <f t="shared" si="34"/>
        <v>0</v>
      </c>
      <c r="S262" s="365">
        <v>130000</v>
      </c>
      <c r="T262" s="365">
        <v>130000</v>
      </c>
      <c r="U262" s="365">
        <v>131843.72</v>
      </c>
      <c r="V262" s="365">
        <v>131843.72</v>
      </c>
      <c r="W262" s="365">
        <v>135973.18220405909</v>
      </c>
      <c r="X262" s="365">
        <v>135786.93657006626</v>
      </c>
      <c r="Y262" s="365">
        <v>7051514.6901085721</v>
      </c>
      <c r="Z262" s="365">
        <v>7045367.4202723131</v>
      </c>
      <c r="AA262" s="366">
        <f t="shared" si="35"/>
        <v>-6147.2698362590745</v>
      </c>
      <c r="AB262" s="366">
        <f t="shared" si="36"/>
        <v>4204.8388134219276</v>
      </c>
      <c r="AC262" s="366">
        <f t="shared" si="37"/>
        <v>4201.1731784569547</v>
      </c>
      <c r="AD262" s="365">
        <f t="shared" si="38"/>
        <v>-3.6656349649729236</v>
      </c>
      <c r="AE262" s="367">
        <f t="shared" si="39"/>
        <v>-8.7176586966238642E-4</v>
      </c>
      <c r="AF262" s="324">
        <v>2</v>
      </c>
    </row>
    <row r="263" spans="1:32" ht="16.5">
      <c r="A263" s="351">
        <v>834</v>
      </c>
      <c r="B263" s="10" t="s">
        <v>193</v>
      </c>
      <c r="C263" s="365">
        <v>5967</v>
      </c>
      <c r="D263" s="365">
        <v>21047000</v>
      </c>
      <c r="E263" s="365">
        <v>21097125.270000003</v>
      </c>
      <c r="F263" s="366">
        <f t="shared" si="30"/>
        <v>50125.270000003278</v>
      </c>
      <c r="G263" s="365">
        <v>22264000</v>
      </c>
      <c r="H263" s="365">
        <v>22264000</v>
      </c>
      <c r="I263" s="366">
        <f t="shared" si="31"/>
        <v>0</v>
      </c>
      <c r="J263" s="365">
        <v>21655500</v>
      </c>
      <c r="K263" s="365">
        <v>21680562.635000002</v>
      </c>
      <c r="L263" s="366">
        <f t="shared" si="32"/>
        <v>25062.635000001639</v>
      </c>
      <c r="M263" s="365">
        <v>22120419.25185838</v>
      </c>
      <c r="N263" s="365">
        <v>22126930.636924978</v>
      </c>
      <c r="O263" s="366">
        <f t="shared" si="33"/>
        <v>6511.3850665986538</v>
      </c>
      <c r="P263" s="365">
        <v>430000</v>
      </c>
      <c r="Q263" s="365">
        <v>403849.15</v>
      </c>
      <c r="R263" s="366">
        <f t="shared" si="34"/>
        <v>-26150.849999999977</v>
      </c>
      <c r="S263" s="365">
        <v>444000</v>
      </c>
      <c r="T263" s="365">
        <v>444000</v>
      </c>
      <c r="U263" s="365">
        <v>437000</v>
      </c>
      <c r="V263" s="365">
        <v>423924.57500000001</v>
      </c>
      <c r="W263" s="365">
        <v>450687.22744757071</v>
      </c>
      <c r="X263" s="365">
        <v>436603.42241570016</v>
      </c>
      <c r="Y263" s="365">
        <v>22571106.479305949</v>
      </c>
      <c r="Z263" s="365">
        <v>22563534.059340678</v>
      </c>
      <c r="AA263" s="366">
        <f t="shared" si="35"/>
        <v>-7572.4199652709067</v>
      </c>
      <c r="AB263" s="366">
        <f t="shared" si="36"/>
        <v>3782.6556861581948</v>
      </c>
      <c r="AC263" s="366">
        <f t="shared" si="37"/>
        <v>3781.3866363902594</v>
      </c>
      <c r="AD263" s="365">
        <f t="shared" si="38"/>
        <v>-1.2690497679354849</v>
      </c>
      <c r="AE263" s="367">
        <f t="shared" si="39"/>
        <v>-3.3549174792178314E-4</v>
      </c>
      <c r="AF263" s="324">
        <v>5</v>
      </c>
    </row>
    <row r="264" spans="1:32" ht="16.5">
      <c r="A264" s="351">
        <v>837</v>
      </c>
      <c r="B264" s="10" t="s">
        <v>351</v>
      </c>
      <c r="C264" s="365">
        <v>244223</v>
      </c>
      <c r="D264" s="365">
        <v>820538631.5200001</v>
      </c>
      <c r="E264" s="365">
        <v>856262242.88999999</v>
      </c>
      <c r="F264" s="366">
        <f t="shared" si="30"/>
        <v>35723611.369999886</v>
      </c>
      <c r="G264" s="365">
        <v>894563000</v>
      </c>
      <c r="H264" s="365">
        <v>894563000</v>
      </c>
      <c r="I264" s="366">
        <f t="shared" si="31"/>
        <v>0</v>
      </c>
      <c r="J264" s="365">
        <v>857550815.75999999</v>
      </c>
      <c r="K264" s="365">
        <v>875412621.44499993</v>
      </c>
      <c r="L264" s="366">
        <f t="shared" si="32"/>
        <v>17861805.684999943</v>
      </c>
      <c r="M264" s="365">
        <v>875961468.18980682</v>
      </c>
      <c r="N264" s="365">
        <v>893435962.87173438</v>
      </c>
      <c r="O264" s="366">
        <f t="shared" si="33"/>
        <v>17474494.681927562</v>
      </c>
      <c r="P264" s="365">
        <v>17929545.18</v>
      </c>
      <c r="Q264" s="365">
        <v>17853891.139999993</v>
      </c>
      <c r="R264" s="366">
        <f t="shared" si="34"/>
        <v>-75654.040000006557</v>
      </c>
      <c r="S264" s="365">
        <v>20329000</v>
      </c>
      <c r="T264" s="365">
        <v>20329000</v>
      </c>
      <c r="U264" s="365">
        <v>19129272.59</v>
      </c>
      <c r="V264" s="365">
        <v>19091445.569999997</v>
      </c>
      <c r="W264" s="365">
        <v>19728418.367679428</v>
      </c>
      <c r="X264" s="365">
        <v>19662437.533198107</v>
      </c>
      <c r="Y264" s="365">
        <v>895689886.5574863</v>
      </c>
      <c r="Z264" s="365">
        <v>913098400.4049325</v>
      </c>
      <c r="AA264" s="366">
        <f t="shared" si="35"/>
        <v>17408513.847446203</v>
      </c>
      <c r="AB264" s="366">
        <f t="shared" si="36"/>
        <v>3667.5083286892973</v>
      </c>
      <c r="AC264" s="366">
        <f t="shared" si="37"/>
        <v>3738.7895505539304</v>
      </c>
      <c r="AD264" s="365">
        <f t="shared" si="38"/>
        <v>71.281221864633153</v>
      </c>
      <c r="AE264" s="367">
        <f t="shared" si="39"/>
        <v>1.9435871844388639E-2</v>
      </c>
      <c r="AF264" s="324">
        <v>6</v>
      </c>
    </row>
    <row r="265" spans="1:32" ht="16.5">
      <c r="A265" s="351">
        <v>844</v>
      </c>
      <c r="B265" s="10" t="s">
        <v>194</v>
      </c>
      <c r="C265" s="365">
        <v>1479</v>
      </c>
      <c r="D265" s="365">
        <v>7990345.8099999996</v>
      </c>
      <c r="E265" s="365">
        <v>8220122.4199999999</v>
      </c>
      <c r="F265" s="366">
        <f t="shared" si="30"/>
        <v>229776.61000000034</v>
      </c>
      <c r="G265" s="365">
        <v>8719000</v>
      </c>
      <c r="H265" s="365">
        <v>8719000</v>
      </c>
      <c r="I265" s="366">
        <f t="shared" si="31"/>
        <v>0</v>
      </c>
      <c r="J265" s="365">
        <v>8354672.9049999993</v>
      </c>
      <c r="K265" s="365">
        <v>8469561.2100000009</v>
      </c>
      <c r="L265" s="366">
        <f t="shared" si="32"/>
        <v>114888.30500000156</v>
      </c>
      <c r="M265" s="365">
        <v>8534038.3445656542</v>
      </c>
      <c r="N265" s="365">
        <v>8643935.8873612732</v>
      </c>
      <c r="O265" s="366">
        <f t="shared" si="33"/>
        <v>109897.542795619</v>
      </c>
      <c r="P265" s="365">
        <v>159143.99</v>
      </c>
      <c r="Q265" s="365">
        <v>169450.07</v>
      </c>
      <c r="R265" s="366">
        <f t="shared" si="34"/>
        <v>10306.080000000016</v>
      </c>
      <c r="S265" s="365">
        <v>167000</v>
      </c>
      <c r="T265" s="365">
        <v>167000</v>
      </c>
      <c r="U265" s="365">
        <v>163071.995</v>
      </c>
      <c r="V265" s="365">
        <v>168225.035</v>
      </c>
      <c r="W265" s="365">
        <v>168179.55446428858</v>
      </c>
      <c r="X265" s="365">
        <v>173256.35348458143</v>
      </c>
      <c r="Y265" s="365">
        <v>8702217.8990299422</v>
      </c>
      <c r="Z265" s="365">
        <v>8817192.2408458553</v>
      </c>
      <c r="AA265" s="366">
        <f t="shared" si="35"/>
        <v>114974.3418159131</v>
      </c>
      <c r="AB265" s="366">
        <f t="shared" si="36"/>
        <v>5883.8525348410694</v>
      </c>
      <c r="AC265" s="366">
        <f t="shared" si="37"/>
        <v>5961.5904265353993</v>
      </c>
      <c r="AD265" s="365">
        <f t="shared" si="38"/>
        <v>77.737891694329846</v>
      </c>
      <c r="AE265" s="367">
        <f t="shared" si="39"/>
        <v>1.3212073421964109E-2</v>
      </c>
      <c r="AF265" s="324">
        <v>11</v>
      </c>
    </row>
    <row r="266" spans="1:32" ht="16.5">
      <c r="A266" s="351">
        <v>845</v>
      </c>
      <c r="B266" s="10" t="s">
        <v>195</v>
      </c>
      <c r="C266" s="365">
        <v>2882</v>
      </c>
      <c r="D266" s="365">
        <v>13139993.48</v>
      </c>
      <c r="E266" s="365">
        <v>13139993.48</v>
      </c>
      <c r="F266" s="366">
        <f t="shared" ref="F266:F303" si="40">E266-D266</f>
        <v>0</v>
      </c>
      <c r="G266" s="365">
        <v>13484000</v>
      </c>
      <c r="H266" s="365">
        <v>13484000</v>
      </c>
      <c r="I266" s="366">
        <f t="shared" ref="I266:I303" si="41">H266-G266</f>
        <v>0</v>
      </c>
      <c r="J266" s="365">
        <v>13311996.74</v>
      </c>
      <c r="K266" s="365">
        <v>13311996.74</v>
      </c>
      <c r="L266" s="366">
        <f t="shared" ref="L266:L303" si="42">K266-J266</f>
        <v>0</v>
      </c>
      <c r="M266" s="365">
        <v>13597790.352020131</v>
      </c>
      <c r="N266" s="365">
        <v>13586069.396069959</v>
      </c>
      <c r="O266" s="366">
        <f t="shared" ref="O266:O303" si="43">N266-M266</f>
        <v>-11720.955950172618</v>
      </c>
      <c r="P266" s="365">
        <v>308016.02</v>
      </c>
      <c r="Q266" s="365">
        <v>308016.02</v>
      </c>
      <c r="R266" s="366">
        <f t="shared" ref="R266:R303" si="44">Q266-P266</f>
        <v>0</v>
      </c>
      <c r="S266" s="365">
        <v>331000</v>
      </c>
      <c r="T266" s="365">
        <v>331000</v>
      </c>
      <c r="U266" s="365">
        <v>319508.01</v>
      </c>
      <c r="V266" s="365">
        <v>319508.01</v>
      </c>
      <c r="W266" s="365">
        <v>329515.28415146616</v>
      </c>
      <c r="X266" s="365">
        <v>329063.93939353421</v>
      </c>
      <c r="Y266" s="365">
        <v>13927305.636171598</v>
      </c>
      <c r="Z266" s="365">
        <v>13915133.335463492</v>
      </c>
      <c r="AA266" s="366">
        <f t="shared" ref="AA266:AA303" si="45">Z266-Y266</f>
        <v>-12172.300708105788</v>
      </c>
      <c r="AB266" s="366">
        <f t="shared" ref="AB266:AB303" si="46">Y266/C266</f>
        <v>4832.514099990145</v>
      </c>
      <c r="AC266" s="366">
        <f t="shared" ref="AC266:AC303" si="47">Z266/C266</f>
        <v>4828.2905397166869</v>
      </c>
      <c r="AD266" s="365">
        <f t="shared" ref="AD266:AD303" si="48">AC266-AB266</f>
        <v>-4.2235602734581335</v>
      </c>
      <c r="AE266" s="367">
        <f t="shared" ref="AE266:AE303" si="49">AD266/AB266</f>
        <v>-8.7398819456455318E-4</v>
      </c>
      <c r="AF266" s="324">
        <v>19</v>
      </c>
    </row>
    <row r="267" spans="1:32" ht="16.5">
      <c r="A267" s="351">
        <v>846</v>
      </c>
      <c r="B267" s="10" t="s">
        <v>352</v>
      </c>
      <c r="C267" s="365">
        <v>4952</v>
      </c>
      <c r="D267" s="365">
        <v>22026439.100000001</v>
      </c>
      <c r="E267" s="365">
        <v>22026439.100000001</v>
      </c>
      <c r="F267" s="366">
        <f t="shared" si="40"/>
        <v>0</v>
      </c>
      <c r="G267" s="365">
        <v>22186000</v>
      </c>
      <c r="H267" s="365">
        <v>22186000</v>
      </c>
      <c r="I267" s="366">
        <f t="shared" si="41"/>
        <v>0</v>
      </c>
      <c r="J267" s="365">
        <v>22106219.550000001</v>
      </c>
      <c r="K267" s="365">
        <v>22106219.550000001</v>
      </c>
      <c r="L267" s="366">
        <f t="shared" si="42"/>
        <v>0</v>
      </c>
      <c r="M267" s="365">
        <v>22580815.244147122</v>
      </c>
      <c r="N267" s="365">
        <v>22561351.144911595</v>
      </c>
      <c r="O267" s="366">
        <f t="shared" si="43"/>
        <v>-19464.099235527217</v>
      </c>
      <c r="P267" s="365">
        <v>514522.26</v>
      </c>
      <c r="Q267" s="365">
        <v>514522.26</v>
      </c>
      <c r="R267" s="366">
        <f t="shared" si="44"/>
        <v>0</v>
      </c>
      <c r="S267" s="365">
        <v>509000</v>
      </c>
      <c r="T267" s="365">
        <v>509000</v>
      </c>
      <c r="U267" s="365">
        <v>511761.13</v>
      </c>
      <c r="V267" s="365">
        <v>511761.13</v>
      </c>
      <c r="W267" s="365">
        <v>527789.94232296525</v>
      </c>
      <c r="X267" s="365">
        <v>527067.01614862983</v>
      </c>
      <c r="Y267" s="365">
        <v>23108605.186470088</v>
      </c>
      <c r="Z267" s="365">
        <v>23088418.161060225</v>
      </c>
      <c r="AA267" s="366">
        <f t="shared" si="45"/>
        <v>-20187.025409862399</v>
      </c>
      <c r="AB267" s="366">
        <f t="shared" si="46"/>
        <v>4666.5196257007447</v>
      </c>
      <c r="AC267" s="366">
        <f t="shared" si="47"/>
        <v>4662.4430858360711</v>
      </c>
      <c r="AD267" s="365">
        <f t="shared" si="48"/>
        <v>-4.0765398646735775</v>
      </c>
      <c r="AE267" s="367">
        <f t="shared" si="49"/>
        <v>-8.7357178189546923E-4</v>
      </c>
      <c r="AF267" s="324">
        <v>14</v>
      </c>
    </row>
    <row r="268" spans="1:32" ht="16.5">
      <c r="A268" s="351">
        <v>848</v>
      </c>
      <c r="B268" s="10" t="s">
        <v>196</v>
      </c>
      <c r="C268" s="365">
        <v>4241</v>
      </c>
      <c r="D268" s="365">
        <v>19349244.449999999</v>
      </c>
      <c r="E268" s="365">
        <v>19349244.449999999</v>
      </c>
      <c r="F268" s="366">
        <f t="shared" si="40"/>
        <v>0</v>
      </c>
      <c r="G268" s="365">
        <v>18934000</v>
      </c>
      <c r="H268" s="365">
        <v>18934000</v>
      </c>
      <c r="I268" s="366">
        <f t="shared" si="41"/>
        <v>0</v>
      </c>
      <c r="J268" s="365">
        <v>19141622.225000001</v>
      </c>
      <c r="K268" s="365">
        <v>19141622.225000001</v>
      </c>
      <c r="L268" s="366">
        <f t="shared" si="42"/>
        <v>0</v>
      </c>
      <c r="M268" s="365">
        <v>19552571.345740814</v>
      </c>
      <c r="N268" s="365">
        <v>19535717.517175797</v>
      </c>
      <c r="O268" s="366">
        <f t="shared" si="43"/>
        <v>-16853.828565016389</v>
      </c>
      <c r="P268" s="365">
        <v>544083.11</v>
      </c>
      <c r="Q268" s="365">
        <v>544083.11</v>
      </c>
      <c r="R268" s="366">
        <f t="shared" si="44"/>
        <v>0</v>
      </c>
      <c r="S268" s="365">
        <v>425000</v>
      </c>
      <c r="T268" s="365">
        <v>425000</v>
      </c>
      <c r="U268" s="365">
        <v>484541.55499999999</v>
      </c>
      <c r="V268" s="365">
        <v>484541.55499999999</v>
      </c>
      <c r="W268" s="365">
        <v>499717.82610088011</v>
      </c>
      <c r="X268" s="365">
        <v>499033.35095783306</v>
      </c>
      <c r="Y268" s="365">
        <v>20052289.171841692</v>
      </c>
      <c r="Z268" s="365">
        <v>20034750.868133631</v>
      </c>
      <c r="AA268" s="366">
        <f t="shared" si="45"/>
        <v>-17538.303708061576</v>
      </c>
      <c r="AB268" s="366">
        <f t="shared" si="46"/>
        <v>4728.1983428063413</v>
      </c>
      <c r="AC268" s="366">
        <f t="shared" si="47"/>
        <v>4724.0629257565743</v>
      </c>
      <c r="AD268" s="365">
        <f t="shared" si="48"/>
        <v>-4.1354170497670566</v>
      </c>
      <c r="AE268" s="367">
        <f t="shared" si="49"/>
        <v>-8.7462850539229932E-4</v>
      </c>
      <c r="AF268" s="324">
        <v>12</v>
      </c>
    </row>
    <row r="269" spans="1:32" ht="16.5">
      <c r="A269" s="351">
        <v>849</v>
      </c>
      <c r="B269" s="10" t="s">
        <v>197</v>
      </c>
      <c r="C269" s="365">
        <v>2938</v>
      </c>
      <c r="D269" s="365">
        <v>11021515.300000001</v>
      </c>
      <c r="E269" s="365">
        <v>11140445.66</v>
      </c>
      <c r="F269" s="366">
        <f t="shared" si="40"/>
        <v>118930.3599999994</v>
      </c>
      <c r="G269" s="365">
        <v>11423000</v>
      </c>
      <c r="H269" s="365">
        <v>11423000</v>
      </c>
      <c r="I269" s="366">
        <f t="shared" si="41"/>
        <v>0</v>
      </c>
      <c r="J269" s="365">
        <v>11222257.65</v>
      </c>
      <c r="K269" s="365">
        <v>11281722.83</v>
      </c>
      <c r="L269" s="366">
        <f t="shared" si="42"/>
        <v>59465.179999999702</v>
      </c>
      <c r="M269" s="365">
        <v>11463186.911887279</v>
      </c>
      <c r="N269" s="365">
        <v>11513995.403487965</v>
      </c>
      <c r="O269" s="366">
        <f t="shared" si="43"/>
        <v>50808.491600686684</v>
      </c>
      <c r="P269" s="365">
        <v>267872.94999999995</v>
      </c>
      <c r="Q269" s="365">
        <v>299273.38999999996</v>
      </c>
      <c r="R269" s="366">
        <f t="shared" si="44"/>
        <v>31400.440000000002</v>
      </c>
      <c r="S269" s="365">
        <v>385000</v>
      </c>
      <c r="T269" s="365">
        <v>385000</v>
      </c>
      <c r="U269" s="365">
        <v>326436.47499999998</v>
      </c>
      <c r="V269" s="365">
        <v>342136.69499999995</v>
      </c>
      <c r="W269" s="365">
        <v>336660.75481809664</v>
      </c>
      <c r="X269" s="365">
        <v>352369.40904168284</v>
      </c>
      <c r="Y269" s="365">
        <v>11799847.666705376</v>
      </c>
      <c r="Z269" s="365">
        <v>11866364.812529648</v>
      </c>
      <c r="AA269" s="366">
        <f t="shared" si="45"/>
        <v>66517.145824272186</v>
      </c>
      <c r="AB269" s="366">
        <f t="shared" si="46"/>
        <v>4016.2857953387934</v>
      </c>
      <c r="AC269" s="366">
        <f t="shared" si="47"/>
        <v>4038.9260764226165</v>
      </c>
      <c r="AD269" s="365">
        <f t="shared" si="48"/>
        <v>22.640281083823083</v>
      </c>
      <c r="AE269" s="367">
        <f t="shared" si="49"/>
        <v>5.637119029253063E-3</v>
      </c>
      <c r="AF269" s="324">
        <v>16</v>
      </c>
    </row>
    <row r="270" spans="1:32" ht="16.5">
      <c r="A270" s="351">
        <v>850</v>
      </c>
      <c r="B270" s="10" t="s">
        <v>198</v>
      </c>
      <c r="C270" s="365">
        <v>2387</v>
      </c>
      <c r="D270" s="365">
        <v>8451123.7800000012</v>
      </c>
      <c r="E270" s="365">
        <v>8501989.4499999993</v>
      </c>
      <c r="F270" s="366">
        <f t="shared" si="40"/>
        <v>50865.669999998063</v>
      </c>
      <c r="G270" s="365">
        <v>8948000</v>
      </c>
      <c r="H270" s="365">
        <v>8948000</v>
      </c>
      <c r="I270" s="366">
        <f t="shared" si="41"/>
        <v>0</v>
      </c>
      <c r="J270" s="365">
        <v>8699561.8900000006</v>
      </c>
      <c r="K270" s="365">
        <v>8724994.7249999996</v>
      </c>
      <c r="L270" s="366">
        <f t="shared" si="42"/>
        <v>25432.834999999031</v>
      </c>
      <c r="M270" s="365">
        <v>8886331.7085400689</v>
      </c>
      <c r="N270" s="365">
        <v>8904628.3686360288</v>
      </c>
      <c r="O270" s="366">
        <f t="shared" si="43"/>
        <v>18296.660095959902</v>
      </c>
      <c r="P270" s="365">
        <v>217743.78999999998</v>
      </c>
      <c r="Q270" s="365">
        <v>217743.78999999998</v>
      </c>
      <c r="R270" s="366">
        <f t="shared" si="44"/>
        <v>0</v>
      </c>
      <c r="S270" s="365">
        <v>225000</v>
      </c>
      <c r="T270" s="365">
        <v>225000</v>
      </c>
      <c r="U270" s="365">
        <v>221371.89499999999</v>
      </c>
      <c r="V270" s="365">
        <v>221371.89499999999</v>
      </c>
      <c r="W270" s="365">
        <v>228305.45902142959</v>
      </c>
      <c r="X270" s="365">
        <v>227992.7437177923</v>
      </c>
      <c r="Y270" s="365">
        <v>9114637.1675614994</v>
      </c>
      <c r="Z270" s="365">
        <v>9132621.1123538204</v>
      </c>
      <c r="AA270" s="366">
        <f t="shared" si="45"/>
        <v>17983.944792320952</v>
      </c>
      <c r="AB270" s="366">
        <f t="shared" si="46"/>
        <v>3818.4487505494344</v>
      </c>
      <c r="AC270" s="366">
        <f t="shared" si="47"/>
        <v>3825.9828706970343</v>
      </c>
      <c r="AD270" s="365">
        <f t="shared" si="48"/>
        <v>7.5341201475998787</v>
      </c>
      <c r="AE270" s="367">
        <f t="shared" si="49"/>
        <v>1.9730840034230652E-3</v>
      </c>
      <c r="AF270" s="324">
        <v>13</v>
      </c>
    </row>
    <row r="271" spans="1:32" ht="16.5">
      <c r="A271" s="351">
        <v>851</v>
      </c>
      <c r="B271" s="10" t="s">
        <v>353</v>
      </c>
      <c r="C271" s="365">
        <v>21333</v>
      </c>
      <c r="D271" s="365">
        <v>93694066.25</v>
      </c>
      <c r="E271" s="365">
        <v>76485556.909999996</v>
      </c>
      <c r="F271" s="366">
        <f t="shared" si="40"/>
        <v>-17208509.340000004</v>
      </c>
      <c r="G271" s="365">
        <v>79563000</v>
      </c>
      <c r="H271" s="365">
        <v>79563000</v>
      </c>
      <c r="I271" s="366">
        <f t="shared" si="41"/>
        <v>0</v>
      </c>
      <c r="J271" s="365">
        <v>86628533.125</v>
      </c>
      <c r="K271" s="365">
        <v>78024278.454999998</v>
      </c>
      <c r="L271" s="366">
        <f t="shared" si="42"/>
        <v>-8604254.6700000018</v>
      </c>
      <c r="M271" s="365">
        <v>88488350.391286328</v>
      </c>
      <c r="N271" s="365">
        <v>79630673.171868294</v>
      </c>
      <c r="O271" s="366">
        <f t="shared" si="43"/>
        <v>-8857677.219418034</v>
      </c>
      <c r="P271" s="365">
        <v>2235557</v>
      </c>
      <c r="Q271" s="365">
        <v>2235557</v>
      </c>
      <c r="R271" s="366">
        <f t="shared" si="44"/>
        <v>0</v>
      </c>
      <c r="S271" s="365">
        <v>2528000</v>
      </c>
      <c r="T271" s="365">
        <v>2528000</v>
      </c>
      <c r="U271" s="365">
        <v>2381778.5</v>
      </c>
      <c r="V271" s="365">
        <v>2381778.5</v>
      </c>
      <c r="W271" s="365">
        <v>2456377.9143231893</v>
      </c>
      <c r="X271" s="365">
        <v>2453013.3562937053</v>
      </c>
      <c r="Y271" s="365">
        <v>90944728.305609524</v>
      </c>
      <c r="Z271" s="365">
        <v>82083686.528162003</v>
      </c>
      <c r="AA271" s="366">
        <f t="shared" si="45"/>
        <v>-8861041.7774475217</v>
      </c>
      <c r="AB271" s="366">
        <f t="shared" si="46"/>
        <v>4263.1007502746697</v>
      </c>
      <c r="AC271" s="366">
        <f t="shared" si="47"/>
        <v>3847.7329268345757</v>
      </c>
      <c r="AD271" s="365">
        <f t="shared" si="48"/>
        <v>-415.36782344009407</v>
      </c>
      <c r="AE271" s="367">
        <f t="shared" si="49"/>
        <v>-9.7433264605189571E-2</v>
      </c>
      <c r="AF271" s="324">
        <v>19</v>
      </c>
    </row>
    <row r="272" spans="1:32" ht="16.5">
      <c r="A272" s="351">
        <v>853</v>
      </c>
      <c r="B272" s="10" t="s">
        <v>354</v>
      </c>
      <c r="C272" s="365">
        <v>195137</v>
      </c>
      <c r="D272" s="365">
        <v>689174288.6700002</v>
      </c>
      <c r="E272" s="365">
        <v>689174288.6700002</v>
      </c>
      <c r="F272" s="366">
        <f t="shared" si="40"/>
        <v>0</v>
      </c>
      <c r="G272" s="365">
        <v>698950000</v>
      </c>
      <c r="H272" s="365">
        <v>698950000</v>
      </c>
      <c r="I272" s="366">
        <f t="shared" si="41"/>
        <v>0</v>
      </c>
      <c r="J272" s="365">
        <v>694062144.33500004</v>
      </c>
      <c r="K272" s="365">
        <v>694062144.33500004</v>
      </c>
      <c r="L272" s="366">
        <f t="shared" si="42"/>
        <v>0</v>
      </c>
      <c r="M272" s="365">
        <v>708962878.69289756</v>
      </c>
      <c r="N272" s="365">
        <v>708351770.38365424</v>
      </c>
      <c r="O272" s="366">
        <f t="shared" si="43"/>
        <v>-611108.30924332142</v>
      </c>
      <c r="P272" s="365">
        <v>13783533.289999999</v>
      </c>
      <c r="Q272" s="365">
        <v>13783533.289999999</v>
      </c>
      <c r="R272" s="366">
        <f t="shared" si="44"/>
        <v>0</v>
      </c>
      <c r="S272" s="365">
        <v>15348000</v>
      </c>
      <c r="T272" s="365">
        <v>15348000</v>
      </c>
      <c r="U272" s="365">
        <v>14565766.645</v>
      </c>
      <c r="V272" s="365">
        <v>14565766.645</v>
      </c>
      <c r="W272" s="365">
        <v>15021979.370442457</v>
      </c>
      <c r="X272" s="365">
        <v>15001403.415490717</v>
      </c>
      <c r="Y272" s="365">
        <v>723984858.06334007</v>
      </c>
      <c r="Z272" s="365">
        <v>723353173.79914498</v>
      </c>
      <c r="AA272" s="366">
        <f t="shared" si="45"/>
        <v>-631684.26419508457</v>
      </c>
      <c r="AB272" s="366">
        <f t="shared" si="46"/>
        <v>3710.1362533160809</v>
      </c>
      <c r="AC272" s="366">
        <f t="shared" si="47"/>
        <v>3706.8991211259013</v>
      </c>
      <c r="AD272" s="365">
        <f t="shared" si="48"/>
        <v>-3.2371321901796364</v>
      </c>
      <c r="AE272" s="367">
        <f t="shared" si="49"/>
        <v>-8.725103255402875E-4</v>
      </c>
      <c r="AF272" s="324">
        <v>2</v>
      </c>
    </row>
    <row r="273" spans="1:32" ht="16.5">
      <c r="A273" s="351">
        <v>854</v>
      </c>
      <c r="B273" s="10" t="s">
        <v>199</v>
      </c>
      <c r="C273" s="365">
        <v>3296</v>
      </c>
      <c r="D273" s="365">
        <v>19275300.16</v>
      </c>
      <c r="E273" s="365">
        <v>19275300.16</v>
      </c>
      <c r="F273" s="366">
        <f t="shared" si="40"/>
        <v>0</v>
      </c>
      <c r="G273" s="365">
        <v>18805000</v>
      </c>
      <c r="H273" s="365">
        <v>18805000</v>
      </c>
      <c r="I273" s="366">
        <f t="shared" si="41"/>
        <v>0</v>
      </c>
      <c r="J273" s="365">
        <v>19040150.079999998</v>
      </c>
      <c r="K273" s="365">
        <v>19040150.079999998</v>
      </c>
      <c r="L273" s="366">
        <f t="shared" si="42"/>
        <v>0</v>
      </c>
      <c r="M273" s="365">
        <v>19448920.707806554</v>
      </c>
      <c r="N273" s="365">
        <v>19432156.223504826</v>
      </c>
      <c r="O273" s="366">
        <f t="shared" si="43"/>
        <v>-16764.484301727265</v>
      </c>
      <c r="P273" s="365">
        <v>379747.44</v>
      </c>
      <c r="Q273" s="365">
        <v>379747.44</v>
      </c>
      <c r="R273" s="366">
        <f t="shared" si="44"/>
        <v>0</v>
      </c>
      <c r="S273" s="365">
        <v>392000</v>
      </c>
      <c r="T273" s="365">
        <v>392000</v>
      </c>
      <c r="U273" s="365">
        <v>385873.72</v>
      </c>
      <c r="V273" s="365">
        <v>385873.72</v>
      </c>
      <c r="W273" s="365">
        <v>397959.6270290165</v>
      </c>
      <c r="X273" s="365">
        <v>397414.53246082179</v>
      </c>
      <c r="Y273" s="365">
        <v>19846880.33483557</v>
      </c>
      <c r="Z273" s="365">
        <v>19829570.75596565</v>
      </c>
      <c r="AA273" s="366">
        <f t="shared" si="45"/>
        <v>-17309.578869920224</v>
      </c>
      <c r="AB273" s="366">
        <f t="shared" si="46"/>
        <v>6021.5049559573936</v>
      </c>
      <c r="AC273" s="366">
        <f t="shared" si="47"/>
        <v>6016.2532633390929</v>
      </c>
      <c r="AD273" s="365">
        <f t="shared" si="48"/>
        <v>-5.2516926183006944</v>
      </c>
      <c r="AE273" s="367">
        <f t="shared" si="49"/>
        <v>-8.7215615642812297E-4</v>
      </c>
      <c r="AF273" s="324">
        <v>19</v>
      </c>
    </row>
    <row r="274" spans="1:32" ht="16.5">
      <c r="A274" s="351">
        <v>857</v>
      </c>
      <c r="B274" s="10" t="s">
        <v>200</v>
      </c>
      <c r="C274" s="365">
        <v>2420</v>
      </c>
      <c r="D274" s="365">
        <v>14377508.159999996</v>
      </c>
      <c r="E274" s="365">
        <v>14377508.159999998</v>
      </c>
      <c r="F274" s="366">
        <f t="shared" si="40"/>
        <v>0</v>
      </c>
      <c r="G274" s="365">
        <v>15013000</v>
      </c>
      <c r="H274" s="365">
        <v>15013000</v>
      </c>
      <c r="I274" s="366">
        <f t="shared" si="41"/>
        <v>0</v>
      </c>
      <c r="J274" s="365">
        <v>14695254.079999998</v>
      </c>
      <c r="K274" s="365">
        <v>14695254.079999998</v>
      </c>
      <c r="L274" s="366">
        <f t="shared" si="42"/>
        <v>0</v>
      </c>
      <c r="M274" s="365">
        <v>15010744.672816712</v>
      </c>
      <c r="N274" s="365">
        <v>14997805.785502331</v>
      </c>
      <c r="O274" s="366">
        <f t="shared" si="43"/>
        <v>-12938.887314381078</v>
      </c>
      <c r="P274" s="365">
        <v>289333.70999999996</v>
      </c>
      <c r="Q274" s="365">
        <v>289333.70999999996</v>
      </c>
      <c r="R274" s="366">
        <f t="shared" si="44"/>
        <v>0</v>
      </c>
      <c r="S274" s="365">
        <v>320000</v>
      </c>
      <c r="T274" s="365">
        <v>320000</v>
      </c>
      <c r="U274" s="365">
        <v>304666.85499999998</v>
      </c>
      <c r="V274" s="365">
        <v>304666.85499999998</v>
      </c>
      <c r="W274" s="365">
        <v>314209.29101858358</v>
      </c>
      <c r="X274" s="365">
        <v>313778.91123586748</v>
      </c>
      <c r="Y274" s="365">
        <v>15324953.963835295</v>
      </c>
      <c r="Z274" s="365">
        <v>15311584.696738198</v>
      </c>
      <c r="AA274" s="366">
        <f t="shared" si="45"/>
        <v>-13369.26709709689</v>
      </c>
      <c r="AB274" s="366">
        <f t="shared" si="46"/>
        <v>6332.625604890618</v>
      </c>
      <c r="AC274" s="366">
        <f t="shared" si="47"/>
        <v>6327.1011143546275</v>
      </c>
      <c r="AD274" s="365">
        <f t="shared" si="48"/>
        <v>-5.5244905359904806</v>
      </c>
      <c r="AE274" s="367">
        <f t="shared" si="49"/>
        <v>-8.7238546547327488E-4</v>
      </c>
      <c r="AF274" s="324">
        <v>11</v>
      </c>
    </row>
    <row r="275" spans="1:32" ht="16.5">
      <c r="A275" s="351">
        <v>858</v>
      </c>
      <c r="B275" s="10" t="s">
        <v>355</v>
      </c>
      <c r="C275" s="365">
        <v>39718</v>
      </c>
      <c r="D275" s="365">
        <v>125321000</v>
      </c>
      <c r="E275" s="365">
        <v>118848288.98999996</v>
      </c>
      <c r="F275" s="366">
        <f t="shared" si="40"/>
        <v>-6472711.0100000352</v>
      </c>
      <c r="G275" s="365">
        <v>128368000</v>
      </c>
      <c r="H275" s="365">
        <v>128368000</v>
      </c>
      <c r="I275" s="366">
        <f t="shared" si="41"/>
        <v>0</v>
      </c>
      <c r="J275" s="365">
        <v>126844500</v>
      </c>
      <c r="K275" s="365">
        <v>123608144.49499997</v>
      </c>
      <c r="L275" s="366">
        <f t="shared" si="42"/>
        <v>-3236355.505000025</v>
      </c>
      <c r="M275" s="365">
        <v>129567708.8865346</v>
      </c>
      <c r="N275" s="365">
        <v>126153037.88216767</v>
      </c>
      <c r="O275" s="366">
        <f t="shared" si="43"/>
        <v>-3414671.0043669343</v>
      </c>
      <c r="P275" s="365">
        <v>3099000</v>
      </c>
      <c r="Q275" s="365">
        <v>3099333</v>
      </c>
      <c r="R275" s="366">
        <f t="shared" si="44"/>
        <v>333</v>
      </c>
      <c r="S275" s="365">
        <v>3135000</v>
      </c>
      <c r="T275" s="365">
        <v>3135000</v>
      </c>
      <c r="U275" s="365">
        <v>3117000</v>
      </c>
      <c r="V275" s="365">
        <v>3117166.5</v>
      </c>
      <c r="W275" s="365">
        <v>3214627.2035562424</v>
      </c>
      <c r="X275" s="365">
        <v>3210395.5335440738</v>
      </c>
      <c r="Y275" s="365">
        <v>132782336.09009084</v>
      </c>
      <c r="Z275" s="365">
        <v>129363433.41571175</v>
      </c>
      <c r="AA275" s="366">
        <f t="shared" si="45"/>
        <v>-3418902.6743790954</v>
      </c>
      <c r="AB275" s="366">
        <f t="shared" si="46"/>
        <v>3343.1274507802718</v>
      </c>
      <c r="AC275" s="366">
        <f t="shared" si="47"/>
        <v>3257.0480239617236</v>
      </c>
      <c r="AD275" s="365">
        <f t="shared" si="48"/>
        <v>-86.0794268185482</v>
      </c>
      <c r="AE275" s="367">
        <f t="shared" si="49"/>
        <v>-2.5748173853933576E-2</v>
      </c>
      <c r="AF275" s="324">
        <v>1</v>
      </c>
    </row>
    <row r="276" spans="1:32" ht="16.5">
      <c r="A276" s="351">
        <v>859</v>
      </c>
      <c r="B276" s="10" t="s">
        <v>201</v>
      </c>
      <c r="C276" s="365">
        <v>6593</v>
      </c>
      <c r="D276" s="365">
        <v>22015813.819999993</v>
      </c>
      <c r="E276" s="365">
        <v>21827964.809999991</v>
      </c>
      <c r="F276" s="366">
        <f t="shared" si="40"/>
        <v>-187849.01000000164</v>
      </c>
      <c r="G276" s="365">
        <v>21107000</v>
      </c>
      <c r="H276" s="365">
        <v>21107000</v>
      </c>
      <c r="I276" s="366">
        <f t="shared" si="41"/>
        <v>0</v>
      </c>
      <c r="J276" s="365">
        <v>21561406.909999996</v>
      </c>
      <c r="K276" s="365">
        <v>21467482.404999994</v>
      </c>
      <c r="L276" s="366">
        <f t="shared" si="42"/>
        <v>-93924.505000002682</v>
      </c>
      <c r="M276" s="365">
        <v>22024306.088943508</v>
      </c>
      <c r="N276" s="365">
        <v>21909463.426839806</v>
      </c>
      <c r="O276" s="366">
        <f t="shared" si="43"/>
        <v>-114842.66210370138</v>
      </c>
      <c r="P276" s="365">
        <v>468824</v>
      </c>
      <c r="Q276" s="365">
        <v>468824</v>
      </c>
      <c r="R276" s="366">
        <f t="shared" si="44"/>
        <v>0</v>
      </c>
      <c r="S276" s="365">
        <v>466000</v>
      </c>
      <c r="T276" s="365">
        <v>466000</v>
      </c>
      <c r="U276" s="365">
        <v>467412</v>
      </c>
      <c r="V276" s="365">
        <v>467412</v>
      </c>
      <c r="W276" s="365">
        <v>482051.75825108454</v>
      </c>
      <c r="X276" s="365">
        <v>481391.48073255067</v>
      </c>
      <c r="Y276" s="365">
        <v>22506357.847194593</v>
      </c>
      <c r="Z276" s="365">
        <v>22390854.907572355</v>
      </c>
      <c r="AA276" s="366">
        <f t="shared" si="45"/>
        <v>-115502.93962223828</v>
      </c>
      <c r="AB276" s="366">
        <f t="shared" si="46"/>
        <v>3413.6747834361586</v>
      </c>
      <c r="AC276" s="366">
        <f t="shared" si="47"/>
        <v>3396.1557572535044</v>
      </c>
      <c r="AD276" s="365">
        <f t="shared" si="48"/>
        <v>-17.519026182654216</v>
      </c>
      <c r="AE276" s="367">
        <f t="shared" si="49"/>
        <v>-5.1320138250017487E-3</v>
      </c>
      <c r="AF276" s="324">
        <v>17</v>
      </c>
    </row>
    <row r="277" spans="1:32" ht="16.5">
      <c r="A277" s="351">
        <v>886</v>
      </c>
      <c r="B277" s="10" t="s">
        <v>356</v>
      </c>
      <c r="C277" s="365">
        <v>12669</v>
      </c>
      <c r="D277" s="365">
        <v>44050259.879999995</v>
      </c>
      <c r="E277" s="365">
        <v>44050259.879999995</v>
      </c>
      <c r="F277" s="366">
        <f t="shared" si="40"/>
        <v>0</v>
      </c>
      <c r="G277" s="365">
        <v>47387000</v>
      </c>
      <c r="H277" s="365">
        <v>47387000</v>
      </c>
      <c r="I277" s="366">
        <f t="shared" si="41"/>
        <v>0</v>
      </c>
      <c r="J277" s="365">
        <v>45718629.939999998</v>
      </c>
      <c r="K277" s="365">
        <v>45718629.939999998</v>
      </c>
      <c r="L277" s="366">
        <f t="shared" si="42"/>
        <v>0</v>
      </c>
      <c r="M277" s="365">
        <v>46700157.553201944</v>
      </c>
      <c r="N277" s="365">
        <v>46659903.182794936</v>
      </c>
      <c r="O277" s="366">
        <f t="shared" si="43"/>
        <v>-40254.370407007635</v>
      </c>
      <c r="P277" s="365">
        <v>1146603.9099999999</v>
      </c>
      <c r="Q277" s="365">
        <v>1146603.9099999999</v>
      </c>
      <c r="R277" s="366">
        <f t="shared" si="44"/>
        <v>0</v>
      </c>
      <c r="S277" s="365">
        <v>1431000</v>
      </c>
      <c r="T277" s="365">
        <v>1431000</v>
      </c>
      <c r="U277" s="365">
        <v>1288801.9550000001</v>
      </c>
      <c r="V277" s="365">
        <v>1288801.9550000001</v>
      </c>
      <c r="W277" s="365">
        <v>1329168.3748923542</v>
      </c>
      <c r="X277" s="365">
        <v>1327347.7820176978</v>
      </c>
      <c r="Y277" s="365">
        <v>48029325.928094298</v>
      </c>
      <c r="Z277" s="365">
        <v>47987250.964812636</v>
      </c>
      <c r="AA277" s="366">
        <f t="shared" si="45"/>
        <v>-42074.963281661272</v>
      </c>
      <c r="AB277" s="366">
        <f t="shared" si="46"/>
        <v>3791.090530278183</v>
      </c>
      <c r="AC277" s="366">
        <f t="shared" si="47"/>
        <v>3787.7694344314968</v>
      </c>
      <c r="AD277" s="365">
        <f t="shared" si="48"/>
        <v>-3.3210958466861484</v>
      </c>
      <c r="AE277" s="367">
        <f t="shared" si="49"/>
        <v>-8.7602652064403561E-4</v>
      </c>
      <c r="AF277" s="324">
        <v>4</v>
      </c>
    </row>
    <row r="278" spans="1:32" ht="16.5">
      <c r="A278" s="351">
        <v>887</v>
      </c>
      <c r="B278" s="10" t="s">
        <v>202</v>
      </c>
      <c r="C278" s="365">
        <v>4669</v>
      </c>
      <c r="D278" s="365">
        <v>20853708.859999992</v>
      </c>
      <c r="E278" s="365">
        <v>20853708.859999992</v>
      </c>
      <c r="F278" s="366">
        <f t="shared" si="40"/>
        <v>0</v>
      </c>
      <c r="G278" s="365">
        <v>21262000</v>
      </c>
      <c r="H278" s="365">
        <v>21262000</v>
      </c>
      <c r="I278" s="366">
        <f t="shared" si="41"/>
        <v>0</v>
      </c>
      <c r="J278" s="365">
        <v>21057854.429999996</v>
      </c>
      <c r="K278" s="365">
        <v>21057854.429999996</v>
      </c>
      <c r="L278" s="366">
        <f t="shared" si="42"/>
        <v>0</v>
      </c>
      <c r="M278" s="365">
        <v>21509942.903013237</v>
      </c>
      <c r="N278" s="365">
        <v>21491401.869012114</v>
      </c>
      <c r="O278" s="366">
        <f t="shared" si="43"/>
        <v>-18541.03400112316</v>
      </c>
      <c r="P278" s="365">
        <v>355366.28</v>
      </c>
      <c r="Q278" s="365">
        <v>355366.28</v>
      </c>
      <c r="R278" s="366">
        <f t="shared" si="44"/>
        <v>0</v>
      </c>
      <c r="S278" s="365">
        <v>373000</v>
      </c>
      <c r="T278" s="365">
        <v>373000</v>
      </c>
      <c r="U278" s="365">
        <v>364183.14</v>
      </c>
      <c r="V278" s="365">
        <v>364183.14</v>
      </c>
      <c r="W278" s="365">
        <v>375589.67883238097</v>
      </c>
      <c r="X278" s="365">
        <v>375075.22490314714</v>
      </c>
      <c r="Y278" s="365">
        <v>21885532.581845619</v>
      </c>
      <c r="Z278" s="365">
        <v>21866477.093915261</v>
      </c>
      <c r="AA278" s="366">
        <f t="shared" si="45"/>
        <v>-19055.487930357456</v>
      </c>
      <c r="AB278" s="366">
        <f t="shared" si="46"/>
        <v>4687.4132751864681</v>
      </c>
      <c r="AC278" s="366">
        <f t="shared" si="47"/>
        <v>4683.3319969833501</v>
      </c>
      <c r="AD278" s="365">
        <f t="shared" si="48"/>
        <v>-4.0812782031180177</v>
      </c>
      <c r="AE278" s="367">
        <f t="shared" si="49"/>
        <v>-8.7068879220078197E-4</v>
      </c>
      <c r="AF278" s="324">
        <v>6</v>
      </c>
    </row>
    <row r="279" spans="1:32" ht="16.5">
      <c r="A279" s="351">
        <v>889</v>
      </c>
      <c r="B279" s="10" t="s">
        <v>203</v>
      </c>
      <c r="C279" s="365">
        <v>2568</v>
      </c>
      <c r="D279" s="365">
        <v>10949386.1</v>
      </c>
      <c r="E279" s="365">
        <v>10816130.43</v>
      </c>
      <c r="F279" s="366">
        <f t="shared" si="40"/>
        <v>-133255.66999999993</v>
      </c>
      <c r="G279" s="365">
        <v>11988000</v>
      </c>
      <c r="H279" s="365">
        <v>11988000</v>
      </c>
      <c r="I279" s="366">
        <f t="shared" si="41"/>
        <v>0</v>
      </c>
      <c r="J279" s="365">
        <v>11468693.050000001</v>
      </c>
      <c r="K279" s="365">
        <v>11402065.215</v>
      </c>
      <c r="L279" s="366">
        <f t="shared" si="42"/>
        <v>-66627.835000000894</v>
      </c>
      <c r="M279" s="365">
        <v>11714913.003018834</v>
      </c>
      <c r="N279" s="365">
        <v>11636815.445126479</v>
      </c>
      <c r="O279" s="366">
        <f t="shared" si="43"/>
        <v>-78097.557892354205</v>
      </c>
      <c r="P279" s="365">
        <v>202179.64999999997</v>
      </c>
      <c r="Q279" s="365">
        <v>202179.65</v>
      </c>
      <c r="R279" s="366">
        <f t="shared" si="44"/>
        <v>0</v>
      </c>
      <c r="S279" s="365">
        <v>185000</v>
      </c>
      <c r="T279" s="365">
        <v>185000</v>
      </c>
      <c r="U279" s="365">
        <v>193589.82499999998</v>
      </c>
      <c r="V279" s="365">
        <v>193589.82500000001</v>
      </c>
      <c r="W279" s="365">
        <v>199653.22995723205</v>
      </c>
      <c r="X279" s="365">
        <v>199379.7602789517</v>
      </c>
      <c r="Y279" s="365">
        <v>11914566.232976066</v>
      </c>
      <c r="Z279" s="365">
        <v>11836195.205405431</v>
      </c>
      <c r="AA279" s="366">
        <f t="shared" si="45"/>
        <v>-78371.02757063508</v>
      </c>
      <c r="AB279" s="366">
        <f t="shared" si="46"/>
        <v>4639.628595395664</v>
      </c>
      <c r="AC279" s="366">
        <f t="shared" si="47"/>
        <v>4609.1102824787504</v>
      </c>
      <c r="AD279" s="365">
        <f t="shared" si="48"/>
        <v>-30.518312916913601</v>
      </c>
      <c r="AE279" s="367">
        <f t="shared" si="49"/>
        <v>-6.5777491213843643E-3</v>
      </c>
      <c r="AF279" s="324">
        <v>17</v>
      </c>
    </row>
    <row r="280" spans="1:32" ht="16.5">
      <c r="A280" s="351">
        <v>890</v>
      </c>
      <c r="B280" s="10" t="s">
        <v>204</v>
      </c>
      <c r="C280" s="365">
        <v>1176</v>
      </c>
      <c r="D280" s="365">
        <v>6641046.6000000006</v>
      </c>
      <c r="E280" s="365">
        <v>6641046.5999999987</v>
      </c>
      <c r="F280" s="366">
        <f t="shared" si="40"/>
        <v>0</v>
      </c>
      <c r="G280" s="365">
        <v>6615000</v>
      </c>
      <c r="H280" s="365">
        <v>6615000</v>
      </c>
      <c r="I280" s="366">
        <f t="shared" si="41"/>
        <v>0</v>
      </c>
      <c r="J280" s="365">
        <v>6628023.3000000007</v>
      </c>
      <c r="K280" s="365">
        <v>6628023.2999999989</v>
      </c>
      <c r="L280" s="366">
        <f t="shared" si="42"/>
        <v>0</v>
      </c>
      <c r="M280" s="365">
        <v>6770319.5126912752</v>
      </c>
      <c r="N280" s="365">
        <v>6764483.6662248615</v>
      </c>
      <c r="O280" s="366">
        <f t="shared" si="43"/>
        <v>-5835.8464664136991</v>
      </c>
      <c r="P280" s="365">
        <v>184185</v>
      </c>
      <c r="Q280" s="365">
        <v>184185</v>
      </c>
      <c r="R280" s="366">
        <f t="shared" si="44"/>
        <v>0</v>
      </c>
      <c r="S280" s="365">
        <v>185000</v>
      </c>
      <c r="T280" s="365">
        <v>185000</v>
      </c>
      <c r="U280" s="365">
        <v>184592.5</v>
      </c>
      <c r="V280" s="365">
        <v>184592.5</v>
      </c>
      <c r="W280" s="365">
        <v>190374.10076113432</v>
      </c>
      <c r="X280" s="365">
        <v>190113.34092219148</v>
      </c>
      <c r="Y280" s="365">
        <v>6960693.6134524094</v>
      </c>
      <c r="Z280" s="365">
        <v>6954597.0071470533</v>
      </c>
      <c r="AA280" s="366">
        <f t="shared" si="45"/>
        <v>-6096.6063053561375</v>
      </c>
      <c r="AB280" s="366">
        <f t="shared" si="46"/>
        <v>5918.9571542962667</v>
      </c>
      <c r="AC280" s="366">
        <f t="shared" si="47"/>
        <v>5913.7729652610997</v>
      </c>
      <c r="AD280" s="365">
        <f t="shared" si="48"/>
        <v>-5.1841890351670372</v>
      </c>
      <c r="AE280" s="367">
        <f t="shared" si="49"/>
        <v>-8.7586189594295353E-4</v>
      </c>
      <c r="AF280" s="324">
        <v>19</v>
      </c>
    </row>
    <row r="281" spans="1:32" ht="16.5">
      <c r="A281" s="351">
        <v>892</v>
      </c>
      <c r="B281" s="10" t="s">
        <v>205</v>
      </c>
      <c r="C281" s="365">
        <v>3634</v>
      </c>
      <c r="D281" s="365">
        <v>10113993.629999999</v>
      </c>
      <c r="E281" s="365">
        <v>9798950.6300000008</v>
      </c>
      <c r="F281" s="366">
        <f t="shared" si="40"/>
        <v>-315042.99999999814</v>
      </c>
      <c r="G281" s="365">
        <v>11230000</v>
      </c>
      <c r="H281" s="365">
        <v>11230000</v>
      </c>
      <c r="I281" s="366">
        <f t="shared" si="41"/>
        <v>0</v>
      </c>
      <c r="J281" s="365">
        <v>10671996.814999999</v>
      </c>
      <c r="K281" s="365">
        <v>10514475.315000001</v>
      </c>
      <c r="L281" s="366">
        <f t="shared" si="42"/>
        <v>-157521.49999999814</v>
      </c>
      <c r="M281" s="365">
        <v>10901112.595058866</v>
      </c>
      <c r="N281" s="365">
        <v>10730951.493070643</v>
      </c>
      <c r="O281" s="366">
        <f t="shared" si="43"/>
        <v>-170161.10198822245</v>
      </c>
      <c r="P281" s="365">
        <v>332349.96000000002</v>
      </c>
      <c r="Q281" s="365">
        <v>336122.96</v>
      </c>
      <c r="R281" s="366">
        <f t="shared" si="44"/>
        <v>3773</v>
      </c>
      <c r="S281" s="365">
        <v>342000</v>
      </c>
      <c r="T281" s="365">
        <v>342000</v>
      </c>
      <c r="U281" s="365">
        <v>337174.98</v>
      </c>
      <c r="V281" s="365">
        <v>339061.48</v>
      </c>
      <c r="W281" s="365">
        <v>347735.59931553795</v>
      </c>
      <c r="X281" s="365">
        <v>349202.21970460773</v>
      </c>
      <c r="Y281" s="365">
        <v>11248848.194374403</v>
      </c>
      <c r="Z281" s="365">
        <v>11080153.712775251</v>
      </c>
      <c r="AA281" s="366">
        <f t="shared" si="45"/>
        <v>-168694.48159915209</v>
      </c>
      <c r="AB281" s="366">
        <f t="shared" si="46"/>
        <v>3095.4452928933415</v>
      </c>
      <c r="AC281" s="366">
        <f t="shared" si="47"/>
        <v>3049.0241367020503</v>
      </c>
      <c r="AD281" s="365">
        <f t="shared" si="48"/>
        <v>-46.421156191291175</v>
      </c>
      <c r="AE281" s="367">
        <f t="shared" si="49"/>
        <v>-1.4996600423812009E-2</v>
      </c>
      <c r="AF281" s="324">
        <v>13</v>
      </c>
    </row>
    <row r="282" spans="1:32" ht="16.5">
      <c r="A282" s="351">
        <v>893</v>
      </c>
      <c r="B282" s="10" t="s">
        <v>357</v>
      </c>
      <c r="C282" s="365">
        <v>7497</v>
      </c>
      <c r="D282" s="365">
        <v>28698662.730000004</v>
      </c>
      <c r="E282" s="365">
        <v>28218021.390000001</v>
      </c>
      <c r="F282" s="366">
        <f t="shared" si="40"/>
        <v>-480641.34000000358</v>
      </c>
      <c r="G282" s="365">
        <v>30290000</v>
      </c>
      <c r="H282" s="365">
        <v>30290000</v>
      </c>
      <c r="I282" s="366">
        <f t="shared" si="41"/>
        <v>0</v>
      </c>
      <c r="J282" s="365">
        <v>29494331.365000002</v>
      </c>
      <c r="K282" s="365">
        <v>29254010.695</v>
      </c>
      <c r="L282" s="366">
        <f t="shared" si="42"/>
        <v>-240320.67000000179</v>
      </c>
      <c r="M282" s="365">
        <v>30127541.518184129</v>
      </c>
      <c r="N282" s="365">
        <v>29856303.842186995</v>
      </c>
      <c r="O282" s="366">
        <f t="shared" si="43"/>
        <v>-271237.6759971343</v>
      </c>
      <c r="P282" s="365">
        <v>571657.16</v>
      </c>
      <c r="Q282" s="365">
        <v>571657.16</v>
      </c>
      <c r="R282" s="366">
        <f t="shared" si="44"/>
        <v>0</v>
      </c>
      <c r="S282" s="365">
        <v>610000</v>
      </c>
      <c r="T282" s="365">
        <v>610000</v>
      </c>
      <c r="U282" s="365">
        <v>590828.58000000007</v>
      </c>
      <c r="V282" s="365">
        <v>590828.58000000007</v>
      </c>
      <c r="W282" s="365">
        <v>609333.85495877638</v>
      </c>
      <c r="X282" s="365">
        <v>608499.23618843826</v>
      </c>
      <c r="Y282" s="365">
        <v>30736875.373142906</v>
      </c>
      <c r="Z282" s="365">
        <v>30464803.078375433</v>
      </c>
      <c r="AA282" s="366">
        <f t="shared" si="45"/>
        <v>-272072.29476747289</v>
      </c>
      <c r="AB282" s="366">
        <f t="shared" si="46"/>
        <v>4099.8900057546889</v>
      </c>
      <c r="AC282" s="366">
        <f t="shared" si="47"/>
        <v>4063.5991834567735</v>
      </c>
      <c r="AD282" s="365">
        <f t="shared" si="48"/>
        <v>-36.290822297915383</v>
      </c>
      <c r="AE282" s="367">
        <f t="shared" si="49"/>
        <v>-8.8516575437333316E-3</v>
      </c>
      <c r="AF282" s="324">
        <v>15</v>
      </c>
    </row>
    <row r="283" spans="1:32" ht="16.5">
      <c r="A283" s="351">
        <v>895</v>
      </c>
      <c r="B283" s="10" t="s">
        <v>358</v>
      </c>
      <c r="C283" s="365">
        <v>15463</v>
      </c>
      <c r="D283" s="365">
        <v>59203445.930000007</v>
      </c>
      <c r="E283" s="365">
        <v>59203445.930000007</v>
      </c>
      <c r="F283" s="366">
        <f t="shared" si="40"/>
        <v>0</v>
      </c>
      <c r="G283" s="365">
        <v>62570000</v>
      </c>
      <c r="H283" s="365">
        <v>62570000</v>
      </c>
      <c r="I283" s="366">
        <f t="shared" si="41"/>
        <v>0</v>
      </c>
      <c r="J283" s="365">
        <v>60886722.965000004</v>
      </c>
      <c r="K283" s="365">
        <v>60886722.965000004</v>
      </c>
      <c r="L283" s="366">
        <f t="shared" si="42"/>
        <v>0</v>
      </c>
      <c r="M283" s="365">
        <v>62193892.491863661</v>
      </c>
      <c r="N283" s="365">
        <v>62140282.908586144</v>
      </c>
      <c r="O283" s="366">
        <f t="shared" si="43"/>
        <v>-53609.583277516067</v>
      </c>
      <c r="P283" s="365">
        <v>1140337.43</v>
      </c>
      <c r="Q283" s="365">
        <v>1140337.43</v>
      </c>
      <c r="R283" s="366">
        <f t="shared" si="44"/>
        <v>0</v>
      </c>
      <c r="S283" s="365">
        <v>1372000</v>
      </c>
      <c r="T283" s="365">
        <v>1372000</v>
      </c>
      <c r="U283" s="365">
        <v>1256168.7149999999</v>
      </c>
      <c r="V283" s="365">
        <v>1256168.7149999999</v>
      </c>
      <c r="W283" s="365">
        <v>1295513.0328826718</v>
      </c>
      <c r="X283" s="365">
        <v>1293738.5385136781</v>
      </c>
      <c r="Y283" s="365">
        <v>63489405.524746329</v>
      </c>
      <c r="Z283" s="365">
        <v>63434021.44709982</v>
      </c>
      <c r="AA283" s="366">
        <f t="shared" si="45"/>
        <v>-55384.077646508813</v>
      </c>
      <c r="AB283" s="366">
        <f t="shared" si="46"/>
        <v>4105.8918401827805</v>
      </c>
      <c r="AC283" s="366">
        <f t="shared" si="47"/>
        <v>4102.3101239798116</v>
      </c>
      <c r="AD283" s="365">
        <f t="shared" si="48"/>
        <v>-3.5817162029688916</v>
      </c>
      <c r="AE283" s="367">
        <f t="shared" si="49"/>
        <v>-8.723357415107763E-4</v>
      </c>
      <c r="AF283" s="324">
        <v>2</v>
      </c>
    </row>
    <row r="284" spans="1:32" ht="16.5">
      <c r="A284" s="351">
        <v>905</v>
      </c>
      <c r="B284" s="10" t="s">
        <v>359</v>
      </c>
      <c r="C284" s="365">
        <v>67615</v>
      </c>
      <c r="D284" s="365">
        <v>256424017.34999955</v>
      </c>
      <c r="E284" s="365">
        <v>251311849.6500001</v>
      </c>
      <c r="F284" s="366">
        <f t="shared" si="40"/>
        <v>-5112167.6999994516</v>
      </c>
      <c r="G284" s="365">
        <v>241611000</v>
      </c>
      <c r="H284" s="365">
        <v>241611000</v>
      </c>
      <c r="I284" s="366">
        <f t="shared" si="41"/>
        <v>0</v>
      </c>
      <c r="J284" s="365">
        <v>249017508.67499977</v>
      </c>
      <c r="K284" s="365">
        <v>246461424.82500005</v>
      </c>
      <c r="L284" s="366">
        <f t="shared" si="42"/>
        <v>-2556083.8499997258</v>
      </c>
      <c r="M284" s="365">
        <v>254363634.77842927</v>
      </c>
      <c r="N284" s="365">
        <v>251535670.15722767</v>
      </c>
      <c r="O284" s="366">
        <f t="shared" si="43"/>
        <v>-2827964.6212016046</v>
      </c>
      <c r="P284" s="365">
        <v>7032902.4000000013</v>
      </c>
      <c r="Q284" s="365">
        <v>6840855</v>
      </c>
      <c r="R284" s="366">
        <f t="shared" si="44"/>
        <v>-192047.4000000013</v>
      </c>
      <c r="S284" s="365">
        <v>4919000</v>
      </c>
      <c r="T284" s="365">
        <v>4919000</v>
      </c>
      <c r="U284" s="365">
        <v>5975951.2000000011</v>
      </c>
      <c r="V284" s="365">
        <v>5879927.5</v>
      </c>
      <c r="W284" s="365">
        <v>6163123.2899084296</v>
      </c>
      <c r="X284" s="365">
        <v>6055785.914407514</v>
      </c>
      <c r="Y284" s="365">
        <v>260526758.06833771</v>
      </c>
      <c r="Z284" s="365">
        <v>257591456.07163519</v>
      </c>
      <c r="AA284" s="366">
        <f t="shared" si="45"/>
        <v>-2935301.996702522</v>
      </c>
      <c r="AB284" s="366">
        <f t="shared" si="46"/>
        <v>3853.091149424502</v>
      </c>
      <c r="AC284" s="366">
        <f t="shared" si="47"/>
        <v>3809.6791550933253</v>
      </c>
      <c r="AD284" s="365">
        <f t="shared" si="48"/>
        <v>-43.411994331176629</v>
      </c>
      <c r="AE284" s="367">
        <f t="shared" si="49"/>
        <v>-1.1266796617998681E-2</v>
      </c>
      <c r="AF284" s="324">
        <v>15</v>
      </c>
    </row>
    <row r="285" spans="1:32" ht="16.5">
      <c r="A285" s="351">
        <v>908</v>
      </c>
      <c r="B285" s="10" t="s">
        <v>206</v>
      </c>
      <c r="C285" s="365">
        <v>20695</v>
      </c>
      <c r="D285" s="365">
        <v>81316835.64000003</v>
      </c>
      <c r="E285" s="365">
        <v>80792897.64000003</v>
      </c>
      <c r="F285" s="366">
        <f t="shared" si="40"/>
        <v>-523938</v>
      </c>
      <c r="G285" s="365">
        <v>82486000</v>
      </c>
      <c r="H285" s="365">
        <v>82486000</v>
      </c>
      <c r="I285" s="366">
        <f t="shared" si="41"/>
        <v>0</v>
      </c>
      <c r="J285" s="365">
        <v>81901417.820000023</v>
      </c>
      <c r="K285" s="365">
        <v>81639448.820000023</v>
      </c>
      <c r="L285" s="366">
        <f t="shared" si="42"/>
        <v>-261969</v>
      </c>
      <c r="M285" s="365">
        <v>83659749.232297808</v>
      </c>
      <c r="N285" s="365">
        <v>83320274.094765306</v>
      </c>
      <c r="O285" s="366">
        <f t="shared" si="43"/>
        <v>-339475.13753250241</v>
      </c>
      <c r="P285" s="365">
        <v>1631400.25</v>
      </c>
      <c r="Q285" s="365">
        <v>1631400.25</v>
      </c>
      <c r="R285" s="366">
        <f t="shared" si="44"/>
        <v>0</v>
      </c>
      <c r="S285" s="365">
        <v>1682000</v>
      </c>
      <c r="T285" s="365">
        <v>1682000</v>
      </c>
      <c r="U285" s="365">
        <v>1656700.125</v>
      </c>
      <c r="V285" s="365">
        <v>1656700.125</v>
      </c>
      <c r="W285" s="365">
        <v>1708589.4417581095</v>
      </c>
      <c r="X285" s="365">
        <v>1706249.1470128107</v>
      </c>
      <c r="Y285" s="365">
        <v>85368338.674055919</v>
      </c>
      <c r="Z285" s="365">
        <v>85026523.24177812</v>
      </c>
      <c r="AA285" s="366">
        <f t="shared" si="45"/>
        <v>-341815.43227779865</v>
      </c>
      <c r="AB285" s="366">
        <f t="shared" si="46"/>
        <v>4125.0707259751589</v>
      </c>
      <c r="AC285" s="366">
        <f t="shared" si="47"/>
        <v>4108.5539135915978</v>
      </c>
      <c r="AD285" s="365">
        <f t="shared" si="48"/>
        <v>-16.516812383561046</v>
      </c>
      <c r="AE285" s="367">
        <f t="shared" si="49"/>
        <v>-4.0040070778802226E-3</v>
      </c>
      <c r="AF285" s="324">
        <v>6</v>
      </c>
    </row>
    <row r="286" spans="1:32" ht="16.5">
      <c r="A286" s="351">
        <v>915</v>
      </c>
      <c r="B286" s="10" t="s">
        <v>207</v>
      </c>
      <c r="C286" s="365">
        <v>19973</v>
      </c>
      <c r="D286" s="365">
        <v>90147666.799999967</v>
      </c>
      <c r="E286" s="365">
        <v>90147666.799999967</v>
      </c>
      <c r="F286" s="366">
        <f t="shared" si="40"/>
        <v>0</v>
      </c>
      <c r="G286" s="365">
        <v>96570000</v>
      </c>
      <c r="H286" s="365">
        <v>96570000</v>
      </c>
      <c r="I286" s="366">
        <f t="shared" si="41"/>
        <v>0</v>
      </c>
      <c r="J286" s="365">
        <v>93358833.399999976</v>
      </c>
      <c r="K286" s="365">
        <v>93358833.399999976</v>
      </c>
      <c r="L286" s="366">
        <f t="shared" si="42"/>
        <v>0</v>
      </c>
      <c r="M286" s="365">
        <v>95363142.650707588</v>
      </c>
      <c r="N286" s="365">
        <v>95280942.001532793</v>
      </c>
      <c r="O286" s="366">
        <f t="shared" si="43"/>
        <v>-82200.649174794555</v>
      </c>
      <c r="P286" s="365">
        <v>2780196.29</v>
      </c>
      <c r="Q286" s="365">
        <v>2780196.29</v>
      </c>
      <c r="R286" s="366">
        <f t="shared" si="44"/>
        <v>0</v>
      </c>
      <c r="S286" s="365">
        <v>2857000</v>
      </c>
      <c r="T286" s="365">
        <v>2857000</v>
      </c>
      <c r="U286" s="365">
        <v>2818598.145</v>
      </c>
      <c r="V286" s="365">
        <v>2818598.145</v>
      </c>
      <c r="W286" s="365">
        <v>2906879.137892256</v>
      </c>
      <c r="X286" s="365">
        <v>2902897.5178462914</v>
      </c>
      <c r="Y286" s="365">
        <v>98270021.788599849</v>
      </c>
      <c r="Z286" s="365">
        <v>98183839.519379079</v>
      </c>
      <c r="AA286" s="366">
        <f t="shared" si="45"/>
        <v>-86182.269220769405</v>
      </c>
      <c r="AB286" s="366">
        <f t="shared" si="46"/>
        <v>4920.1432828618563</v>
      </c>
      <c r="AC286" s="366">
        <f t="shared" si="47"/>
        <v>4915.8283442336697</v>
      </c>
      <c r="AD286" s="365">
        <f t="shared" si="48"/>
        <v>-4.31493862818661</v>
      </c>
      <c r="AE286" s="367">
        <f t="shared" si="49"/>
        <v>-8.7699450607803796E-4</v>
      </c>
      <c r="AF286" s="324">
        <v>11</v>
      </c>
    </row>
    <row r="287" spans="1:32" ht="16.5">
      <c r="A287" s="351">
        <v>918</v>
      </c>
      <c r="B287" s="10" t="s">
        <v>360</v>
      </c>
      <c r="C287" s="365">
        <v>2271</v>
      </c>
      <c r="D287" s="365">
        <v>9252658.5399999991</v>
      </c>
      <c r="E287" s="365">
        <v>9252658.540000001</v>
      </c>
      <c r="F287" s="366">
        <f t="shared" si="40"/>
        <v>0</v>
      </c>
      <c r="G287" s="365">
        <v>9998000</v>
      </c>
      <c r="H287" s="365">
        <v>9998000</v>
      </c>
      <c r="I287" s="366">
        <f t="shared" si="41"/>
        <v>0</v>
      </c>
      <c r="J287" s="365">
        <v>9625329.2699999996</v>
      </c>
      <c r="K287" s="365">
        <v>9625329.2699999996</v>
      </c>
      <c r="L287" s="366">
        <f t="shared" si="42"/>
        <v>0</v>
      </c>
      <c r="M287" s="365">
        <v>9831974.2739527579</v>
      </c>
      <c r="N287" s="365">
        <v>9823499.3574858252</v>
      </c>
      <c r="O287" s="366">
        <f t="shared" si="43"/>
        <v>-8474.9164669327438</v>
      </c>
      <c r="P287" s="365">
        <v>161127.15</v>
      </c>
      <c r="Q287" s="365">
        <v>161127.15000000002</v>
      </c>
      <c r="R287" s="366">
        <f t="shared" si="44"/>
        <v>0</v>
      </c>
      <c r="S287" s="365">
        <v>164000</v>
      </c>
      <c r="T287" s="365">
        <v>164000</v>
      </c>
      <c r="U287" s="365">
        <v>162563.57500000001</v>
      </c>
      <c r="V287" s="365">
        <v>162563.57500000001</v>
      </c>
      <c r="W287" s="365">
        <v>167655.2102991195</v>
      </c>
      <c r="X287" s="365">
        <v>167425.56905348401</v>
      </c>
      <c r="Y287" s="365">
        <v>9999629.4842518773</v>
      </c>
      <c r="Z287" s="365">
        <v>9990924.9265393093</v>
      </c>
      <c r="AA287" s="366">
        <f t="shared" si="45"/>
        <v>-8704.5577125679702</v>
      </c>
      <c r="AB287" s="366">
        <f t="shared" si="46"/>
        <v>4403.1833924490875</v>
      </c>
      <c r="AC287" s="366">
        <f t="shared" si="47"/>
        <v>4399.3504740375647</v>
      </c>
      <c r="AD287" s="365">
        <f t="shared" si="48"/>
        <v>-3.832918411522769</v>
      </c>
      <c r="AE287" s="367">
        <f t="shared" si="49"/>
        <v>-8.7048802420897292E-4</v>
      </c>
      <c r="AF287" s="324">
        <v>2</v>
      </c>
    </row>
    <row r="288" spans="1:32" ht="16.5">
      <c r="A288" s="351">
        <v>921</v>
      </c>
      <c r="B288" s="10" t="s">
        <v>208</v>
      </c>
      <c r="C288" s="365">
        <v>1941</v>
      </c>
      <c r="D288" s="365">
        <v>10967746.629999999</v>
      </c>
      <c r="E288" s="365">
        <v>10810945.599999998</v>
      </c>
      <c r="F288" s="366">
        <f t="shared" si="40"/>
        <v>-156801.03000000119</v>
      </c>
      <c r="G288" s="365">
        <v>12021000</v>
      </c>
      <c r="H288" s="365">
        <v>12021000</v>
      </c>
      <c r="I288" s="366">
        <f t="shared" si="41"/>
        <v>0</v>
      </c>
      <c r="J288" s="365">
        <v>11494373.314999999</v>
      </c>
      <c r="K288" s="365">
        <v>11415972.799999999</v>
      </c>
      <c r="L288" s="366">
        <f t="shared" si="42"/>
        <v>-78400.515000000596</v>
      </c>
      <c r="M288" s="365">
        <v>11741144.594452826</v>
      </c>
      <c r="N288" s="365">
        <v>11651009.364989303</v>
      </c>
      <c r="O288" s="366">
        <f t="shared" si="43"/>
        <v>-90135.229463523254</v>
      </c>
      <c r="P288" s="365">
        <v>256163.36</v>
      </c>
      <c r="Q288" s="365">
        <v>253217.44</v>
      </c>
      <c r="R288" s="366">
        <f t="shared" si="44"/>
        <v>-2945.9199999999837</v>
      </c>
      <c r="S288" s="365">
        <v>257000</v>
      </c>
      <c r="T288" s="365">
        <v>257000</v>
      </c>
      <c r="U288" s="365">
        <v>256581.68</v>
      </c>
      <c r="V288" s="365">
        <v>255108.72</v>
      </c>
      <c r="W288" s="365">
        <v>264618.04570489656</v>
      </c>
      <c r="X288" s="365">
        <v>262738.5785315432</v>
      </c>
      <c r="Y288" s="365">
        <v>12005762.640157722</v>
      </c>
      <c r="Z288" s="365">
        <v>11913747.943520846</v>
      </c>
      <c r="AA288" s="366">
        <f t="shared" si="45"/>
        <v>-92014.696636876091</v>
      </c>
      <c r="AB288" s="366">
        <f t="shared" si="46"/>
        <v>6185.3491190920777</v>
      </c>
      <c r="AC288" s="366">
        <f t="shared" si="47"/>
        <v>6137.943299083383</v>
      </c>
      <c r="AD288" s="365">
        <f t="shared" si="48"/>
        <v>-47.405820008694718</v>
      </c>
      <c r="AE288" s="367">
        <f t="shared" si="49"/>
        <v>-7.664210878957343E-3</v>
      </c>
      <c r="AF288" s="324">
        <v>11</v>
      </c>
    </row>
    <row r="289" spans="1:32" ht="16.5">
      <c r="A289" s="351">
        <v>922</v>
      </c>
      <c r="B289" s="10" t="s">
        <v>209</v>
      </c>
      <c r="C289" s="365">
        <v>4444</v>
      </c>
      <c r="D289" s="365">
        <v>13541562.649999999</v>
      </c>
      <c r="E289" s="365">
        <v>13698854.449999997</v>
      </c>
      <c r="F289" s="366">
        <f t="shared" si="40"/>
        <v>157291.79999999888</v>
      </c>
      <c r="G289" s="365">
        <v>14725000</v>
      </c>
      <c r="H289" s="365">
        <v>14725000</v>
      </c>
      <c r="I289" s="366">
        <f t="shared" si="41"/>
        <v>0</v>
      </c>
      <c r="J289" s="365">
        <v>14133281.324999999</v>
      </c>
      <c r="K289" s="365">
        <v>14211927.224999998</v>
      </c>
      <c r="L289" s="366">
        <f t="shared" si="42"/>
        <v>78645.89999999851</v>
      </c>
      <c r="M289" s="365">
        <v>14436706.994225968</v>
      </c>
      <c r="N289" s="365">
        <v>14504528.005972598</v>
      </c>
      <c r="O289" s="366">
        <f t="shared" si="43"/>
        <v>67821.011746630073</v>
      </c>
      <c r="P289" s="365">
        <v>327567.95</v>
      </c>
      <c r="Q289" s="365">
        <v>327567.95</v>
      </c>
      <c r="R289" s="366">
        <f t="shared" si="44"/>
        <v>0</v>
      </c>
      <c r="S289" s="365">
        <v>344000</v>
      </c>
      <c r="T289" s="365">
        <v>344000</v>
      </c>
      <c r="U289" s="365">
        <v>335783.97499999998</v>
      </c>
      <c r="V289" s="365">
        <v>335783.97499999998</v>
      </c>
      <c r="W289" s="365">
        <v>346301.0268056622</v>
      </c>
      <c r="X289" s="365">
        <v>345826.69022513711</v>
      </c>
      <c r="Y289" s="365">
        <v>14783008.021031629</v>
      </c>
      <c r="Z289" s="365">
        <v>14850354.696197735</v>
      </c>
      <c r="AA289" s="366">
        <f t="shared" si="45"/>
        <v>67346.675166105852</v>
      </c>
      <c r="AB289" s="366">
        <f t="shared" si="46"/>
        <v>3326.5094556776844</v>
      </c>
      <c r="AC289" s="366">
        <f t="shared" si="47"/>
        <v>3341.6639730417946</v>
      </c>
      <c r="AD289" s="365">
        <f t="shared" si="48"/>
        <v>15.154517364110234</v>
      </c>
      <c r="AE289" s="367">
        <f t="shared" si="49"/>
        <v>4.555681433054252E-3</v>
      </c>
      <c r="AF289" s="324">
        <v>6</v>
      </c>
    </row>
    <row r="290" spans="1:32" ht="16.5">
      <c r="A290" s="351">
        <v>924</v>
      </c>
      <c r="B290" s="10" t="s">
        <v>361</v>
      </c>
      <c r="C290" s="365">
        <v>3004</v>
      </c>
      <c r="D290" s="365">
        <v>13419057.41</v>
      </c>
      <c r="E290" s="365">
        <v>13419057.41</v>
      </c>
      <c r="F290" s="366">
        <f t="shared" si="40"/>
        <v>0</v>
      </c>
      <c r="G290" s="365">
        <v>14300000</v>
      </c>
      <c r="H290" s="365">
        <v>14300000</v>
      </c>
      <c r="I290" s="366">
        <f t="shared" si="41"/>
        <v>0</v>
      </c>
      <c r="J290" s="365">
        <v>13859528.705</v>
      </c>
      <c r="K290" s="365">
        <v>13859528.705</v>
      </c>
      <c r="L290" s="366">
        <f t="shared" si="42"/>
        <v>0</v>
      </c>
      <c r="M290" s="365">
        <v>14157077.21307593</v>
      </c>
      <c r="N290" s="365">
        <v>14144874.165808549</v>
      </c>
      <c r="O290" s="366">
        <f t="shared" si="43"/>
        <v>-12203.047267381102</v>
      </c>
      <c r="P290" s="365">
        <v>338870.25</v>
      </c>
      <c r="Q290" s="365">
        <v>338870.25</v>
      </c>
      <c r="R290" s="366">
        <f t="shared" si="44"/>
        <v>0</v>
      </c>
      <c r="S290" s="365">
        <v>423000</v>
      </c>
      <c r="T290" s="365">
        <v>423000</v>
      </c>
      <c r="U290" s="365">
        <v>380935.125</v>
      </c>
      <c r="V290" s="365">
        <v>380935.125</v>
      </c>
      <c r="W290" s="365">
        <v>392866.35085502005</v>
      </c>
      <c r="X290" s="365">
        <v>392328.23266580509</v>
      </c>
      <c r="Y290" s="365">
        <v>14549943.563930951</v>
      </c>
      <c r="Z290" s="365">
        <v>14537202.398474354</v>
      </c>
      <c r="AA290" s="366">
        <f t="shared" si="45"/>
        <v>-12741.165456596762</v>
      </c>
      <c r="AB290" s="366">
        <f t="shared" si="46"/>
        <v>4843.5231571008489</v>
      </c>
      <c r="AC290" s="366">
        <f t="shared" si="47"/>
        <v>4839.2817571485866</v>
      </c>
      <c r="AD290" s="365">
        <f t="shared" si="48"/>
        <v>-4.2413999522623271</v>
      </c>
      <c r="AE290" s="367">
        <f t="shared" si="49"/>
        <v>-8.7568487125827424E-4</v>
      </c>
      <c r="AF290" s="324">
        <v>16</v>
      </c>
    </row>
    <row r="291" spans="1:32" ht="16.5">
      <c r="A291" s="351">
        <v>925</v>
      </c>
      <c r="B291" s="10" t="s">
        <v>210</v>
      </c>
      <c r="C291" s="365">
        <v>3490</v>
      </c>
      <c r="D291" s="365">
        <v>12943641.419999996</v>
      </c>
      <c r="E291" s="365">
        <v>12943641.399999997</v>
      </c>
      <c r="F291" s="366">
        <f t="shared" si="40"/>
        <v>-1.9999999552965164E-2</v>
      </c>
      <c r="G291" s="365">
        <v>13994000</v>
      </c>
      <c r="H291" s="365">
        <v>13994000</v>
      </c>
      <c r="I291" s="366">
        <f t="shared" si="41"/>
        <v>0</v>
      </c>
      <c r="J291" s="365">
        <v>13468820.709999997</v>
      </c>
      <c r="K291" s="365">
        <v>13468820.699999999</v>
      </c>
      <c r="L291" s="366">
        <f t="shared" si="42"/>
        <v>-9.9999979138374329E-3</v>
      </c>
      <c r="M291" s="365">
        <v>13757981.156441215</v>
      </c>
      <c r="N291" s="365">
        <v>13746122.109809317</v>
      </c>
      <c r="O291" s="366">
        <f t="shared" si="43"/>
        <v>-11859.046631898731</v>
      </c>
      <c r="P291" s="365">
        <v>486559.83</v>
      </c>
      <c r="Q291" s="365">
        <v>486559.83</v>
      </c>
      <c r="R291" s="366">
        <f t="shared" si="44"/>
        <v>0</v>
      </c>
      <c r="S291" s="365">
        <v>418000</v>
      </c>
      <c r="T291" s="365">
        <v>418000</v>
      </c>
      <c r="U291" s="365">
        <v>452279.91500000004</v>
      </c>
      <c r="V291" s="365">
        <v>452279.91500000004</v>
      </c>
      <c r="W291" s="365">
        <v>466445.72293266124</v>
      </c>
      <c r="X291" s="365">
        <v>465806.82136411167</v>
      </c>
      <c r="Y291" s="365">
        <v>14224426.879373876</v>
      </c>
      <c r="Z291" s="365">
        <v>14211928.931173429</v>
      </c>
      <c r="AA291" s="366">
        <f t="shared" si="45"/>
        <v>-12497.948200447485</v>
      </c>
      <c r="AB291" s="366">
        <f t="shared" si="46"/>
        <v>4075.7670141472427</v>
      </c>
      <c r="AC291" s="366">
        <f t="shared" si="47"/>
        <v>4072.1859401643064</v>
      </c>
      <c r="AD291" s="365">
        <f t="shared" si="48"/>
        <v>-3.5810739829362319</v>
      </c>
      <c r="AE291" s="367">
        <f t="shared" si="49"/>
        <v>-8.7862578270693579E-4</v>
      </c>
      <c r="AF291" s="324">
        <v>11</v>
      </c>
    </row>
    <row r="292" spans="1:32" ht="16.5">
      <c r="A292" s="351">
        <v>927</v>
      </c>
      <c r="B292" s="10" t="s">
        <v>362</v>
      </c>
      <c r="C292" s="365">
        <v>29239</v>
      </c>
      <c r="D292" s="365">
        <v>90062436</v>
      </c>
      <c r="E292" s="365">
        <v>90062436</v>
      </c>
      <c r="F292" s="366">
        <f t="shared" si="40"/>
        <v>0</v>
      </c>
      <c r="G292" s="365">
        <v>94664000</v>
      </c>
      <c r="H292" s="365">
        <v>94664000</v>
      </c>
      <c r="I292" s="366">
        <f t="shared" si="41"/>
        <v>0</v>
      </c>
      <c r="J292" s="365">
        <v>92363218</v>
      </c>
      <c r="K292" s="365">
        <v>92363218</v>
      </c>
      <c r="L292" s="366">
        <f t="shared" si="42"/>
        <v>0</v>
      </c>
      <c r="M292" s="365">
        <v>94346152.506790057</v>
      </c>
      <c r="N292" s="365">
        <v>94264828.477740303</v>
      </c>
      <c r="O292" s="366">
        <f t="shared" si="43"/>
        <v>-81324.029049754143</v>
      </c>
      <c r="P292" s="365">
        <v>2041235.61</v>
      </c>
      <c r="Q292" s="365">
        <v>2041235.61</v>
      </c>
      <c r="R292" s="366">
        <f t="shared" si="44"/>
        <v>0</v>
      </c>
      <c r="S292" s="365">
        <v>2070000</v>
      </c>
      <c r="T292" s="365">
        <v>2070000</v>
      </c>
      <c r="U292" s="365">
        <v>2055617.8050000002</v>
      </c>
      <c r="V292" s="365">
        <v>2055617.8050000002</v>
      </c>
      <c r="W292" s="365">
        <v>2120001.5771792019</v>
      </c>
      <c r="X292" s="365">
        <v>2117097.7616517027</v>
      </c>
      <c r="Y292" s="365">
        <v>96466154.083969265</v>
      </c>
      <c r="Z292" s="365">
        <v>96381926.239392012</v>
      </c>
      <c r="AA292" s="366">
        <f t="shared" si="45"/>
        <v>-84227.844577252865</v>
      </c>
      <c r="AB292" s="366">
        <f t="shared" si="46"/>
        <v>3299.2289094691769</v>
      </c>
      <c r="AC292" s="366">
        <f t="shared" si="47"/>
        <v>3296.3482417111395</v>
      </c>
      <c r="AD292" s="365">
        <f t="shared" si="48"/>
        <v>-2.8806677580373616</v>
      </c>
      <c r="AE292" s="367">
        <f t="shared" si="49"/>
        <v>-8.7313364337027503E-4</v>
      </c>
      <c r="AF292" s="324">
        <v>1</v>
      </c>
    </row>
    <row r="293" spans="1:32" ht="16.5">
      <c r="A293" s="351">
        <v>931</v>
      </c>
      <c r="B293" s="10" t="s">
        <v>211</v>
      </c>
      <c r="C293" s="365">
        <v>6070</v>
      </c>
      <c r="D293" s="365">
        <v>24713498.139999997</v>
      </c>
      <c r="E293" s="365">
        <v>25224205.469999995</v>
      </c>
      <c r="F293" s="366">
        <f t="shared" si="40"/>
        <v>510707.32999999821</v>
      </c>
      <c r="G293" s="365">
        <v>30318000</v>
      </c>
      <c r="H293" s="365">
        <v>30318000</v>
      </c>
      <c r="I293" s="366">
        <f t="shared" si="41"/>
        <v>0</v>
      </c>
      <c r="J293" s="365">
        <v>27515749.07</v>
      </c>
      <c r="K293" s="365">
        <v>27771102.734999999</v>
      </c>
      <c r="L293" s="366">
        <f t="shared" si="42"/>
        <v>255353.66499999911</v>
      </c>
      <c r="M293" s="365">
        <v>28106481.284538906</v>
      </c>
      <c r="N293" s="365">
        <v>28342865.186361086</v>
      </c>
      <c r="O293" s="366">
        <f t="shared" si="43"/>
        <v>236383.90182217956</v>
      </c>
      <c r="P293" s="365">
        <v>604719.84</v>
      </c>
      <c r="Q293" s="365">
        <v>604719.84</v>
      </c>
      <c r="R293" s="366">
        <f t="shared" si="44"/>
        <v>0</v>
      </c>
      <c r="S293" s="365">
        <v>565000</v>
      </c>
      <c r="T293" s="365">
        <v>565000</v>
      </c>
      <c r="U293" s="365">
        <v>584859.91999999993</v>
      </c>
      <c r="V293" s="365">
        <v>584859.91999999993</v>
      </c>
      <c r="W293" s="365">
        <v>603178.25123571628</v>
      </c>
      <c r="X293" s="365">
        <v>602352.0639391396</v>
      </c>
      <c r="Y293" s="365">
        <v>28709659.535774622</v>
      </c>
      <c r="Z293" s="365">
        <v>28945217.250300225</v>
      </c>
      <c r="AA293" s="366">
        <f t="shared" si="45"/>
        <v>235557.71452560276</v>
      </c>
      <c r="AB293" s="366">
        <f t="shared" si="46"/>
        <v>4729.7626912314036</v>
      </c>
      <c r="AC293" s="366">
        <f t="shared" si="47"/>
        <v>4768.5695634761487</v>
      </c>
      <c r="AD293" s="365">
        <f t="shared" si="48"/>
        <v>38.806872244745136</v>
      </c>
      <c r="AE293" s="367">
        <f t="shared" si="49"/>
        <v>8.2048243808700867E-3</v>
      </c>
      <c r="AF293" s="324">
        <v>13</v>
      </c>
    </row>
    <row r="294" spans="1:32" ht="16.5">
      <c r="A294" s="351">
        <v>934</v>
      </c>
      <c r="B294" s="10" t="s">
        <v>363</v>
      </c>
      <c r="C294" s="365">
        <v>2756</v>
      </c>
      <c r="D294" s="365">
        <v>12203690.49</v>
      </c>
      <c r="E294" s="365">
        <v>12203690.49</v>
      </c>
      <c r="F294" s="366">
        <f t="shared" si="40"/>
        <v>0</v>
      </c>
      <c r="G294" s="365">
        <v>11900000</v>
      </c>
      <c r="H294" s="365">
        <v>11900000</v>
      </c>
      <c r="I294" s="366">
        <f t="shared" si="41"/>
        <v>0</v>
      </c>
      <c r="J294" s="365">
        <v>12051845.245000001</v>
      </c>
      <c r="K294" s="365">
        <v>12051845.245000001</v>
      </c>
      <c r="L294" s="366">
        <f t="shared" si="42"/>
        <v>0</v>
      </c>
      <c r="M294" s="365">
        <v>12310584.820388163</v>
      </c>
      <c r="N294" s="365">
        <v>12299973.403484004</v>
      </c>
      <c r="O294" s="366">
        <f t="shared" si="43"/>
        <v>-10611.41690415889</v>
      </c>
      <c r="P294" s="365">
        <v>283701.05</v>
      </c>
      <c r="Q294" s="365">
        <v>283701.05</v>
      </c>
      <c r="R294" s="366">
        <f t="shared" si="44"/>
        <v>0</v>
      </c>
      <c r="S294" s="365">
        <v>293000</v>
      </c>
      <c r="T294" s="365">
        <v>293000</v>
      </c>
      <c r="U294" s="365">
        <v>288350.52500000002</v>
      </c>
      <c r="V294" s="365">
        <v>288350.52500000002</v>
      </c>
      <c r="W294" s="365">
        <v>297381.91909679963</v>
      </c>
      <c r="X294" s="365">
        <v>296974.58815725398</v>
      </c>
      <c r="Y294" s="365">
        <v>12607966.739484962</v>
      </c>
      <c r="Z294" s="365">
        <v>12596947.991641257</v>
      </c>
      <c r="AA294" s="366">
        <f t="shared" si="45"/>
        <v>-11018.747843705118</v>
      </c>
      <c r="AB294" s="366">
        <f t="shared" si="46"/>
        <v>4574.7339403065898</v>
      </c>
      <c r="AC294" s="366">
        <f t="shared" si="47"/>
        <v>4570.7358460236783</v>
      </c>
      <c r="AD294" s="365">
        <f t="shared" si="48"/>
        <v>-3.998094282911552</v>
      </c>
      <c r="AE294" s="367">
        <f t="shared" si="49"/>
        <v>-8.7395121444890133E-4</v>
      </c>
      <c r="AF294" s="324">
        <v>14</v>
      </c>
    </row>
    <row r="295" spans="1:32" ht="16.5">
      <c r="A295" s="351">
        <v>935</v>
      </c>
      <c r="B295" s="10" t="s">
        <v>364</v>
      </c>
      <c r="C295" s="365">
        <v>3040</v>
      </c>
      <c r="D295" s="365">
        <v>13118683.800000003</v>
      </c>
      <c r="E295" s="365">
        <v>13037882.500000002</v>
      </c>
      <c r="F295" s="366">
        <f t="shared" si="40"/>
        <v>-80801.300000000745</v>
      </c>
      <c r="G295" s="365">
        <v>13790000</v>
      </c>
      <c r="H295" s="365">
        <v>13790000</v>
      </c>
      <c r="I295" s="366">
        <f t="shared" si="41"/>
        <v>0</v>
      </c>
      <c r="J295" s="365">
        <v>13454341.900000002</v>
      </c>
      <c r="K295" s="365">
        <v>13413941.25</v>
      </c>
      <c r="L295" s="366">
        <f t="shared" si="42"/>
        <v>-40400.650000002235</v>
      </c>
      <c r="M295" s="365">
        <v>13743191.502659597</v>
      </c>
      <c r="N295" s="365">
        <v>13690112.779978447</v>
      </c>
      <c r="O295" s="366">
        <f t="shared" si="43"/>
        <v>-53078.72268114984</v>
      </c>
      <c r="P295" s="365">
        <v>376122.78</v>
      </c>
      <c r="Q295" s="365">
        <v>376122.78</v>
      </c>
      <c r="R295" s="366">
        <f t="shared" si="44"/>
        <v>0</v>
      </c>
      <c r="S295" s="365">
        <v>376000</v>
      </c>
      <c r="T295" s="365">
        <v>376000</v>
      </c>
      <c r="U295" s="365">
        <v>376061.39</v>
      </c>
      <c r="V295" s="365">
        <v>376061.39</v>
      </c>
      <c r="W295" s="365">
        <v>387839.96615372907</v>
      </c>
      <c r="X295" s="365">
        <v>387308.73272068589</v>
      </c>
      <c r="Y295" s="365">
        <v>14131031.468813326</v>
      </c>
      <c r="Z295" s="365">
        <v>14077421.512699133</v>
      </c>
      <c r="AA295" s="366">
        <f t="shared" si="45"/>
        <v>-53609.956114193425</v>
      </c>
      <c r="AB295" s="366">
        <f t="shared" si="46"/>
        <v>4648.3656147412257</v>
      </c>
      <c r="AC295" s="366">
        <f t="shared" si="47"/>
        <v>4630.7307607562934</v>
      </c>
      <c r="AD295" s="365">
        <f t="shared" si="48"/>
        <v>-17.634853984932306</v>
      </c>
      <c r="AE295" s="367">
        <f t="shared" si="49"/>
        <v>-3.7937751559402751E-3</v>
      </c>
      <c r="AF295" s="324">
        <v>8</v>
      </c>
    </row>
    <row r="296" spans="1:32" ht="16.5">
      <c r="A296" s="351">
        <v>936</v>
      </c>
      <c r="B296" s="10" t="s">
        <v>365</v>
      </c>
      <c r="C296" s="365">
        <v>6465</v>
      </c>
      <c r="D296" s="365">
        <v>31161304.510000002</v>
      </c>
      <c r="E296" s="365">
        <v>31160234.469999999</v>
      </c>
      <c r="F296" s="366">
        <f t="shared" si="40"/>
        <v>-1070.0400000028312</v>
      </c>
      <c r="G296" s="365">
        <v>31741000</v>
      </c>
      <c r="H296" s="365">
        <v>31741000</v>
      </c>
      <c r="I296" s="366">
        <f t="shared" si="41"/>
        <v>0</v>
      </c>
      <c r="J296" s="365">
        <v>31451152.255000003</v>
      </c>
      <c r="K296" s="365">
        <v>31450617.234999999</v>
      </c>
      <c r="L296" s="366">
        <f t="shared" si="42"/>
        <v>-535.02000000327826</v>
      </c>
      <c r="M296" s="365">
        <v>32126373.153916143</v>
      </c>
      <c r="N296" s="365">
        <v>32098134.986768626</v>
      </c>
      <c r="O296" s="366">
        <f t="shared" si="43"/>
        <v>-28238.167147517204</v>
      </c>
      <c r="P296" s="365">
        <v>529446.40999999992</v>
      </c>
      <c r="Q296" s="365">
        <v>529446.41</v>
      </c>
      <c r="R296" s="366">
        <f t="shared" si="44"/>
        <v>0</v>
      </c>
      <c r="S296" s="365">
        <v>565000</v>
      </c>
      <c r="T296" s="365">
        <v>565000</v>
      </c>
      <c r="U296" s="365">
        <v>547223.20499999996</v>
      </c>
      <c r="V296" s="365">
        <v>547223.20500000007</v>
      </c>
      <c r="W296" s="365">
        <v>564362.72095291445</v>
      </c>
      <c r="X296" s="365">
        <v>563589.70019204076</v>
      </c>
      <c r="Y296" s="365">
        <v>32690735.874869056</v>
      </c>
      <c r="Z296" s="365">
        <v>32661724.686960667</v>
      </c>
      <c r="AA296" s="366">
        <f t="shared" si="45"/>
        <v>-29011.187908388674</v>
      </c>
      <c r="AB296" s="366">
        <f t="shared" si="46"/>
        <v>5056.5716743803641</v>
      </c>
      <c r="AC296" s="366">
        <f t="shared" si="47"/>
        <v>5052.0842516567154</v>
      </c>
      <c r="AD296" s="365">
        <f t="shared" si="48"/>
        <v>-4.4874227236487059</v>
      </c>
      <c r="AE296" s="367">
        <f t="shared" si="49"/>
        <v>-8.8744370941772478E-4</v>
      </c>
      <c r="AF296" s="324">
        <v>6</v>
      </c>
    </row>
    <row r="297" spans="1:32" ht="16.5">
      <c r="A297" s="351">
        <v>946</v>
      </c>
      <c r="B297" s="10" t="s">
        <v>366</v>
      </c>
      <c r="C297" s="365">
        <v>6376</v>
      </c>
      <c r="D297" s="365">
        <v>21394506.810000002</v>
      </c>
      <c r="E297" s="365">
        <v>24492444.75</v>
      </c>
      <c r="F297" s="366">
        <f t="shared" si="40"/>
        <v>3097937.9399999976</v>
      </c>
      <c r="G297" s="365">
        <v>26578000</v>
      </c>
      <c r="H297" s="365">
        <v>26578000</v>
      </c>
      <c r="I297" s="366">
        <f t="shared" si="41"/>
        <v>0</v>
      </c>
      <c r="J297" s="365">
        <v>23986253.405000001</v>
      </c>
      <c r="K297" s="365">
        <v>25535222.375</v>
      </c>
      <c r="L297" s="366">
        <f t="shared" si="42"/>
        <v>1548968.9699999988</v>
      </c>
      <c r="M297" s="365">
        <v>24501211.313519225</v>
      </c>
      <c r="N297" s="365">
        <v>26060951.636833735</v>
      </c>
      <c r="O297" s="366">
        <f t="shared" si="43"/>
        <v>1559740.3233145103</v>
      </c>
      <c r="P297" s="365">
        <v>494839</v>
      </c>
      <c r="Q297" s="365">
        <v>494839.32</v>
      </c>
      <c r="R297" s="366">
        <f t="shared" si="44"/>
        <v>0.32000000000698492</v>
      </c>
      <c r="S297" s="365">
        <v>502000</v>
      </c>
      <c r="T297" s="365">
        <v>502000</v>
      </c>
      <c r="U297" s="365">
        <v>498419.5</v>
      </c>
      <c r="V297" s="365">
        <v>498419.66000000003</v>
      </c>
      <c r="W297" s="365">
        <v>514030.44064257317</v>
      </c>
      <c r="X297" s="365">
        <v>513326.52596342092</v>
      </c>
      <c r="Y297" s="365">
        <v>25015241.754161797</v>
      </c>
      <c r="Z297" s="365">
        <v>26574278.162797157</v>
      </c>
      <c r="AA297" s="366">
        <f t="shared" si="45"/>
        <v>1559036.4086353593</v>
      </c>
      <c r="AB297" s="366">
        <f t="shared" si="46"/>
        <v>3923.3440643290146</v>
      </c>
      <c r="AC297" s="366">
        <f t="shared" si="47"/>
        <v>4167.8604395855018</v>
      </c>
      <c r="AD297" s="365">
        <f t="shared" si="48"/>
        <v>244.51637525648721</v>
      </c>
      <c r="AE297" s="367">
        <f t="shared" si="49"/>
        <v>6.2323459591430284E-2</v>
      </c>
      <c r="AF297" s="324">
        <v>15</v>
      </c>
    </row>
    <row r="298" spans="1:32" ht="16.5">
      <c r="A298" s="351">
        <v>976</v>
      </c>
      <c r="B298" s="10" t="s">
        <v>367</v>
      </c>
      <c r="C298" s="365">
        <v>3830</v>
      </c>
      <c r="D298" s="365">
        <v>21470017.099999998</v>
      </c>
      <c r="E298" s="365">
        <v>21699877.319999997</v>
      </c>
      <c r="F298" s="366">
        <f t="shared" si="40"/>
        <v>229860.21999999881</v>
      </c>
      <c r="G298" s="365">
        <v>22485000</v>
      </c>
      <c r="H298" s="365">
        <v>22485000</v>
      </c>
      <c r="I298" s="366">
        <f t="shared" si="41"/>
        <v>0</v>
      </c>
      <c r="J298" s="365">
        <v>21977508.549999997</v>
      </c>
      <c r="K298" s="365">
        <v>22092438.659999996</v>
      </c>
      <c r="L298" s="366">
        <f t="shared" si="42"/>
        <v>114930.1099999994</v>
      </c>
      <c r="M298" s="365">
        <v>22449340.963602874</v>
      </c>
      <c r="N298" s="365">
        <v>22547286.528495558</v>
      </c>
      <c r="O298" s="366">
        <f t="shared" si="43"/>
        <v>97945.564892683178</v>
      </c>
      <c r="P298" s="365">
        <v>446000</v>
      </c>
      <c r="Q298" s="365">
        <v>445924.78</v>
      </c>
      <c r="R298" s="366">
        <f t="shared" si="44"/>
        <v>-75.21999999997206</v>
      </c>
      <c r="S298" s="365">
        <v>437000</v>
      </c>
      <c r="T298" s="365">
        <v>437000</v>
      </c>
      <c r="U298" s="365">
        <v>441500</v>
      </c>
      <c r="V298" s="365">
        <v>441462.39</v>
      </c>
      <c r="W298" s="365">
        <v>455328.1714373054</v>
      </c>
      <c r="X298" s="365">
        <v>454665.76298817917</v>
      </c>
      <c r="Y298" s="365">
        <v>22904669.135040179</v>
      </c>
      <c r="Z298" s="365">
        <v>23001952.291483738</v>
      </c>
      <c r="AA298" s="366">
        <f t="shared" si="45"/>
        <v>97283.156443558633</v>
      </c>
      <c r="AB298" s="366">
        <f t="shared" si="46"/>
        <v>5980.3313668512219</v>
      </c>
      <c r="AC298" s="366">
        <f t="shared" si="47"/>
        <v>6005.7316687947095</v>
      </c>
      <c r="AD298" s="365">
        <f t="shared" si="48"/>
        <v>25.400301943487648</v>
      </c>
      <c r="AE298" s="367">
        <f t="shared" si="49"/>
        <v>4.2473067770593242E-3</v>
      </c>
      <c r="AF298" s="324">
        <v>19</v>
      </c>
    </row>
    <row r="299" spans="1:32" ht="16.5">
      <c r="A299" s="351">
        <v>977</v>
      </c>
      <c r="B299" s="10" t="s">
        <v>212</v>
      </c>
      <c r="C299" s="365">
        <v>15357</v>
      </c>
      <c r="D299" s="365">
        <v>56038147.619999997</v>
      </c>
      <c r="E299" s="365">
        <v>55918012.919999994</v>
      </c>
      <c r="F299" s="366">
        <f t="shared" si="40"/>
        <v>-120134.70000000298</v>
      </c>
      <c r="G299" s="365">
        <v>57390000</v>
      </c>
      <c r="H299" s="365">
        <v>57390000</v>
      </c>
      <c r="I299" s="366">
        <f t="shared" si="41"/>
        <v>0</v>
      </c>
      <c r="J299" s="365">
        <v>56714073.810000002</v>
      </c>
      <c r="K299" s="365">
        <v>56654006.459999993</v>
      </c>
      <c r="L299" s="366">
        <f t="shared" si="42"/>
        <v>-60067.350000008941</v>
      </c>
      <c r="M299" s="365">
        <v>57931661.248091295</v>
      </c>
      <c r="N299" s="365">
        <v>57820421.561413005</v>
      </c>
      <c r="O299" s="366">
        <f t="shared" si="43"/>
        <v>-111239.68667829037</v>
      </c>
      <c r="P299" s="365">
        <v>2698259.7800000021</v>
      </c>
      <c r="Q299" s="365">
        <v>2625135.9700000002</v>
      </c>
      <c r="R299" s="366">
        <f t="shared" si="44"/>
        <v>-73123.810000001919</v>
      </c>
      <c r="S299" s="365">
        <v>2322000</v>
      </c>
      <c r="T299" s="365">
        <v>2322000</v>
      </c>
      <c r="U299" s="365">
        <v>2510129.8900000011</v>
      </c>
      <c r="V299" s="365">
        <v>2473567.9850000003</v>
      </c>
      <c r="W299" s="365">
        <v>2588749.3836553227</v>
      </c>
      <c r="X299" s="365">
        <v>2547548.1052942197</v>
      </c>
      <c r="Y299" s="365">
        <v>60520410.63174662</v>
      </c>
      <c r="Z299" s="365">
        <v>60367969.666707225</v>
      </c>
      <c r="AA299" s="366">
        <f t="shared" si="45"/>
        <v>-152440.9650393948</v>
      </c>
      <c r="AB299" s="366">
        <f t="shared" si="46"/>
        <v>3940.9006076542696</v>
      </c>
      <c r="AC299" s="366">
        <f t="shared" si="47"/>
        <v>3930.9741268937437</v>
      </c>
      <c r="AD299" s="365">
        <f t="shared" si="48"/>
        <v>-9.9264807605259193</v>
      </c>
      <c r="AE299" s="367">
        <f t="shared" si="49"/>
        <v>-2.5188356035283081E-3</v>
      </c>
      <c r="AF299" s="324">
        <v>17</v>
      </c>
    </row>
    <row r="300" spans="1:32" ht="16.5">
      <c r="A300" s="351">
        <v>980</v>
      </c>
      <c r="B300" s="10" t="s">
        <v>213</v>
      </c>
      <c r="C300" s="365">
        <v>33533</v>
      </c>
      <c r="D300" s="365">
        <v>100355065.53999998</v>
      </c>
      <c r="E300" s="365">
        <v>100355065.53999998</v>
      </c>
      <c r="F300" s="366">
        <f t="shared" si="40"/>
        <v>0</v>
      </c>
      <c r="G300" s="365">
        <v>103400000</v>
      </c>
      <c r="H300" s="365">
        <v>103400000</v>
      </c>
      <c r="I300" s="366">
        <f t="shared" si="41"/>
        <v>0</v>
      </c>
      <c r="J300" s="365">
        <v>101877532.76999998</v>
      </c>
      <c r="K300" s="365">
        <v>101877532.76999998</v>
      </c>
      <c r="L300" s="366">
        <f t="shared" si="42"/>
        <v>0</v>
      </c>
      <c r="M300" s="365">
        <v>104064728.92416894</v>
      </c>
      <c r="N300" s="365">
        <v>103975027.72477475</v>
      </c>
      <c r="O300" s="366">
        <f t="shared" si="43"/>
        <v>-89701.199394196272</v>
      </c>
      <c r="P300" s="365">
        <v>2545803.9500000002</v>
      </c>
      <c r="Q300" s="365">
        <v>2545803.9500000002</v>
      </c>
      <c r="R300" s="366">
        <f t="shared" si="44"/>
        <v>0</v>
      </c>
      <c r="S300" s="365">
        <v>2668000</v>
      </c>
      <c r="T300" s="365">
        <v>2668000</v>
      </c>
      <c r="U300" s="365">
        <v>2606901.9750000001</v>
      </c>
      <c r="V300" s="365">
        <v>2606901.9750000001</v>
      </c>
      <c r="W300" s="365">
        <v>2688552.4561563991</v>
      </c>
      <c r="X300" s="365">
        <v>2684869.8832504535</v>
      </c>
      <c r="Y300" s="365">
        <v>106753281.38032535</v>
      </c>
      <c r="Z300" s="365">
        <v>106659897.60802521</v>
      </c>
      <c r="AA300" s="366">
        <f t="shared" si="45"/>
        <v>-93383.77230013907</v>
      </c>
      <c r="AB300" s="366">
        <f t="shared" si="46"/>
        <v>3183.5291020882519</v>
      </c>
      <c r="AC300" s="366">
        <f t="shared" si="47"/>
        <v>3180.7442700630786</v>
      </c>
      <c r="AD300" s="365">
        <f t="shared" si="48"/>
        <v>-2.784832025173273</v>
      </c>
      <c r="AE300" s="367">
        <f t="shared" si="49"/>
        <v>-8.7476254680585403E-4</v>
      </c>
      <c r="AF300" s="324">
        <v>6</v>
      </c>
    </row>
    <row r="301" spans="1:32" ht="16.5">
      <c r="A301" s="351">
        <v>981</v>
      </c>
      <c r="B301" s="10" t="s">
        <v>214</v>
      </c>
      <c r="C301" s="365">
        <v>2282</v>
      </c>
      <c r="D301" s="365">
        <v>8299000</v>
      </c>
      <c r="E301" s="365">
        <v>7817930.1799999997</v>
      </c>
      <c r="F301" s="366">
        <f t="shared" si="40"/>
        <v>-481069.8200000003</v>
      </c>
      <c r="G301" s="365">
        <v>8524000</v>
      </c>
      <c r="H301" s="365">
        <v>8524000</v>
      </c>
      <c r="I301" s="366">
        <f t="shared" si="41"/>
        <v>0</v>
      </c>
      <c r="J301" s="365">
        <v>8411500</v>
      </c>
      <c r="K301" s="365">
        <v>8170965.0899999999</v>
      </c>
      <c r="L301" s="366">
        <f t="shared" si="42"/>
        <v>-240534.91000000015</v>
      </c>
      <c r="M301" s="365">
        <v>8592085.4534417</v>
      </c>
      <c r="N301" s="365">
        <v>8339192.1522965319</v>
      </c>
      <c r="O301" s="366">
        <f t="shared" si="43"/>
        <v>-252893.30114516802</v>
      </c>
      <c r="P301" s="365">
        <v>130738.73000000001</v>
      </c>
      <c r="Q301" s="365">
        <v>130738.73000000001</v>
      </c>
      <c r="R301" s="366">
        <f t="shared" si="44"/>
        <v>0</v>
      </c>
      <c r="S301" s="365">
        <v>157000</v>
      </c>
      <c r="T301" s="365">
        <v>157000</v>
      </c>
      <c r="U301" s="365">
        <v>143869.36499999999</v>
      </c>
      <c r="V301" s="365">
        <v>143869.36499999999</v>
      </c>
      <c r="W301" s="365">
        <v>148375.4810674887</v>
      </c>
      <c r="X301" s="365">
        <v>148172.24771593756</v>
      </c>
      <c r="Y301" s="365">
        <v>8740460.9345091879</v>
      </c>
      <c r="Z301" s="365">
        <v>8487364.4000124689</v>
      </c>
      <c r="AA301" s="366">
        <f t="shared" si="45"/>
        <v>-253096.53449671902</v>
      </c>
      <c r="AB301" s="366">
        <f t="shared" si="46"/>
        <v>3830.1756943510904</v>
      </c>
      <c r="AC301" s="366">
        <f t="shared" si="47"/>
        <v>3719.2657318196621</v>
      </c>
      <c r="AD301" s="365">
        <f t="shared" si="48"/>
        <v>-110.90996253142839</v>
      </c>
      <c r="AE301" s="367">
        <f t="shared" si="49"/>
        <v>-2.895688641515929E-2</v>
      </c>
      <c r="AF301" s="324">
        <v>5</v>
      </c>
    </row>
    <row r="302" spans="1:32" ht="16.5">
      <c r="A302" s="351">
        <v>989</v>
      </c>
      <c r="B302" s="10" t="s">
        <v>368</v>
      </c>
      <c r="C302" s="365">
        <v>5484</v>
      </c>
      <c r="D302" s="365">
        <v>27342237.899999999</v>
      </c>
      <c r="E302" s="365">
        <v>27342237.899999999</v>
      </c>
      <c r="F302" s="366">
        <f t="shared" si="40"/>
        <v>0</v>
      </c>
      <c r="G302" s="365">
        <v>27565000</v>
      </c>
      <c r="H302" s="365">
        <v>27565000</v>
      </c>
      <c r="I302" s="366">
        <f t="shared" si="41"/>
        <v>0</v>
      </c>
      <c r="J302" s="365">
        <v>27453618.949999999</v>
      </c>
      <c r="K302" s="365">
        <v>27453618.949999999</v>
      </c>
      <c r="L302" s="366">
        <f t="shared" si="42"/>
        <v>0</v>
      </c>
      <c r="M302" s="365">
        <v>28043017.300674841</v>
      </c>
      <c r="N302" s="365">
        <v>28018844.919576</v>
      </c>
      <c r="O302" s="366">
        <f t="shared" si="43"/>
        <v>-24172.381098840386</v>
      </c>
      <c r="P302" s="365">
        <v>558733.03</v>
      </c>
      <c r="Q302" s="365">
        <v>558733.03</v>
      </c>
      <c r="R302" s="366">
        <f t="shared" si="44"/>
        <v>0</v>
      </c>
      <c r="S302" s="365">
        <v>577000</v>
      </c>
      <c r="T302" s="365">
        <v>577000</v>
      </c>
      <c r="U302" s="365">
        <v>567866.51500000001</v>
      </c>
      <c r="V302" s="365">
        <v>567866.51500000001</v>
      </c>
      <c r="W302" s="365">
        <v>585652.59772463236</v>
      </c>
      <c r="X302" s="365">
        <v>584850.41572377959</v>
      </c>
      <c r="Y302" s="365">
        <v>28628669.898399472</v>
      </c>
      <c r="Z302" s="365">
        <v>28603695.335299779</v>
      </c>
      <c r="AA302" s="366">
        <f t="shared" si="45"/>
        <v>-24974.563099693507</v>
      </c>
      <c r="AB302" s="366">
        <f t="shared" si="46"/>
        <v>5220.3993250181384</v>
      </c>
      <c r="AC302" s="366">
        <f t="shared" si="47"/>
        <v>5215.8452471370856</v>
      </c>
      <c r="AD302" s="365">
        <f t="shared" si="48"/>
        <v>-4.5540778810527627</v>
      </c>
      <c r="AE302" s="367">
        <f t="shared" si="49"/>
        <v>-8.7236197798660532E-4</v>
      </c>
      <c r="AF302" s="324">
        <v>14</v>
      </c>
    </row>
    <row r="303" spans="1:32" ht="16.5">
      <c r="A303" s="351">
        <v>992</v>
      </c>
      <c r="B303" s="10" t="s">
        <v>215</v>
      </c>
      <c r="C303" s="365">
        <v>18318</v>
      </c>
      <c r="D303" s="365">
        <v>74483651.570000008</v>
      </c>
      <c r="E303" s="365">
        <v>74483651.570000008</v>
      </c>
      <c r="F303" s="366">
        <f t="shared" si="40"/>
        <v>0</v>
      </c>
      <c r="G303" s="365">
        <v>70341000</v>
      </c>
      <c r="H303" s="365">
        <v>70341000</v>
      </c>
      <c r="I303" s="366">
        <f t="shared" si="41"/>
        <v>0</v>
      </c>
      <c r="J303" s="365">
        <v>72412325.784999996</v>
      </c>
      <c r="K303" s="365">
        <v>72412325.784999996</v>
      </c>
      <c r="L303" s="366">
        <f t="shared" si="42"/>
        <v>0</v>
      </c>
      <c r="M303" s="365">
        <v>73966937.053697899</v>
      </c>
      <c r="N303" s="365">
        <v>73903179.399804756</v>
      </c>
      <c r="O303" s="366">
        <f t="shared" si="43"/>
        <v>-63757.653893142939</v>
      </c>
      <c r="P303" s="365">
        <v>1694255.04</v>
      </c>
      <c r="Q303" s="365">
        <v>1694255.04</v>
      </c>
      <c r="R303" s="366">
        <f t="shared" si="44"/>
        <v>0</v>
      </c>
      <c r="S303" s="365">
        <v>2231000</v>
      </c>
      <c r="T303" s="365">
        <v>2231000</v>
      </c>
      <c r="U303" s="365">
        <v>1962627.52</v>
      </c>
      <c r="V303" s="365">
        <v>1962627.52</v>
      </c>
      <c r="W303" s="365">
        <v>2024098.7540070978</v>
      </c>
      <c r="X303" s="365">
        <v>2021326.2988097304</v>
      </c>
      <c r="Y303" s="365">
        <v>75991035.807705</v>
      </c>
      <c r="Z303" s="365">
        <v>75924505.698614493</v>
      </c>
      <c r="AA303" s="366">
        <f t="shared" si="45"/>
        <v>-66530.10909050703</v>
      </c>
      <c r="AB303" s="366">
        <f t="shared" si="46"/>
        <v>4148.4351898517853</v>
      </c>
      <c r="AC303" s="366">
        <f t="shared" si="47"/>
        <v>4144.8032371773388</v>
      </c>
      <c r="AD303" s="365">
        <f t="shared" si="48"/>
        <v>-3.6319526744464383</v>
      </c>
      <c r="AE303" s="367">
        <f t="shared" si="49"/>
        <v>-8.7549943731342231E-4</v>
      </c>
      <c r="AF303" s="324">
        <v>13</v>
      </c>
    </row>
    <row r="304" spans="1:32">
      <c r="AF304" s="319"/>
    </row>
    <row r="305" spans="32:32">
      <c r="AF305" s="319"/>
    </row>
    <row r="306" spans="32:32">
      <c r="AF306" s="319"/>
    </row>
    <row r="307" spans="32:32">
      <c r="AF307" s="319"/>
    </row>
    <row r="308" spans="32:32">
      <c r="AF308" s="319"/>
    </row>
    <row r="309" spans="32:32">
      <c r="AF309" s="319"/>
    </row>
    <row r="310" spans="32:32">
      <c r="AF310" s="319"/>
    </row>
    <row r="311" spans="32:32">
      <c r="AF311" s="319"/>
    </row>
    <row r="312" spans="32:32">
      <c r="AF312" s="319"/>
    </row>
    <row r="313" spans="32:32">
      <c r="AF313" s="319"/>
    </row>
    <row r="314" spans="32:32">
      <c r="AF314" s="319"/>
    </row>
    <row r="315" spans="32:32">
      <c r="AF315" s="319"/>
    </row>
    <row r="316" spans="32:32">
      <c r="AF316" s="319"/>
    </row>
    <row r="317" spans="32:32">
      <c r="AF317" s="319"/>
    </row>
    <row r="318" spans="32:32">
      <c r="AF318" s="319"/>
    </row>
    <row r="319" spans="32:32">
      <c r="AF319" s="319"/>
    </row>
  </sheetData>
  <autoFilter ref="A10:AF10" xr:uid="{FACF7D32-7D00-427B-8484-FCF4A26049D6}"/>
  <hyperlinks>
    <hyperlink ref="B4" r:id="rId1" display="https://soteuudistus.fi/rahoituslaskelmat" xr:uid="{A3563194-08BA-40EF-A6DC-0F93EC6384E7}"/>
  </hyperlinks>
  <pageMargins left="0.7" right="0.7" top="0.75" bottom="0.75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EA36-E09C-4A62-B147-5047E4859599}">
  <dimension ref="A1:Z332"/>
  <sheetViews>
    <sheetView workbookViewId="0">
      <selection activeCell="X4" sqref="X4"/>
    </sheetView>
  </sheetViews>
  <sheetFormatPr defaultColWidth="8.85546875" defaultRowHeight="15"/>
  <cols>
    <col min="1" max="1" width="7.7109375" style="118" customWidth="1"/>
    <col min="2" max="2" width="17.42578125" style="109" customWidth="1"/>
    <col min="3" max="3" width="11.28515625" style="110" bestFit="1" customWidth="1"/>
    <col min="4" max="4" width="14.42578125" style="110" customWidth="1"/>
    <col min="5" max="5" width="15.7109375" style="110" customWidth="1"/>
    <col min="6" max="6" width="13" style="110" customWidth="1"/>
    <col min="7" max="7" width="11.5703125" style="137" customWidth="1"/>
    <col min="8" max="8" width="17.7109375" style="138" customWidth="1"/>
    <col min="9" max="9" width="14.42578125" style="138" bestFit="1" customWidth="1"/>
    <col min="10" max="10" width="10.7109375" style="114" customWidth="1"/>
    <col min="11" max="11" width="11.140625" style="116" bestFit="1" customWidth="1"/>
    <col min="12" max="12" width="8.5703125" style="116" bestFit="1" customWidth="1"/>
    <col min="13" max="13" width="11.7109375" style="116" bestFit="1" customWidth="1"/>
    <col min="14" max="14" width="11.28515625" style="116" bestFit="1" customWidth="1"/>
    <col min="15" max="15" width="11" style="116" bestFit="1" customWidth="1"/>
    <col min="16" max="16" width="11.28515625" style="116" customWidth="1"/>
    <col min="17" max="17" width="15.28515625" style="116" customWidth="1"/>
    <col min="18" max="18" width="17.42578125" style="116" customWidth="1"/>
    <col min="19" max="19" width="16" style="116" bestFit="1" customWidth="1"/>
    <col min="20" max="20" width="14.28515625" style="117" bestFit="1" customWidth="1"/>
    <col min="21" max="21" width="13.7109375" style="110" bestFit="1" customWidth="1"/>
    <col min="22" max="22" width="14.7109375" style="118" customWidth="1"/>
    <col min="23" max="23" width="13.5703125" style="118" customWidth="1"/>
    <col min="24" max="24" width="14" style="139" bestFit="1" customWidth="1"/>
    <col min="25" max="25" width="10.7109375" style="120" customWidth="1"/>
    <col min="26" max="26" width="8.85546875" style="320"/>
    <col min="27" max="16384" width="8.85546875" style="116"/>
  </cols>
  <sheetData>
    <row r="1" spans="1:26" ht="23.25">
      <c r="A1" s="518" t="s">
        <v>552</v>
      </c>
      <c r="F1" s="111"/>
      <c r="G1" s="111"/>
      <c r="H1" s="112"/>
      <c r="I1" s="113"/>
      <c r="K1" s="115"/>
      <c r="X1" s="119"/>
      <c r="Z1" s="319"/>
    </row>
    <row r="2" spans="1:26" s="458" customFormat="1" ht="23.25">
      <c r="A2" s="519" t="s">
        <v>553</v>
      </c>
      <c r="B2" s="448"/>
      <c r="C2" s="449"/>
      <c r="D2" s="479" t="s">
        <v>221</v>
      </c>
      <c r="E2" s="450"/>
      <c r="F2" s="451"/>
      <c r="G2" s="451"/>
      <c r="H2" s="452"/>
      <c r="I2" s="453"/>
      <c r="J2" s="453"/>
      <c r="K2" s="453"/>
      <c r="L2" s="453"/>
      <c r="M2" s="453"/>
      <c r="N2" s="453"/>
      <c r="O2" s="453"/>
      <c r="P2" s="453"/>
      <c r="Q2" s="453"/>
      <c r="R2" s="454"/>
      <c r="S2" s="455"/>
      <c r="T2" s="456"/>
      <c r="U2" s="456"/>
      <c r="V2" s="457"/>
      <c r="Z2" s="319"/>
    </row>
    <row r="3" spans="1:26" ht="15.75">
      <c r="A3" s="520" t="s">
        <v>222</v>
      </c>
      <c r="B3" s="459"/>
      <c r="C3" s="460"/>
      <c r="D3" s="460"/>
      <c r="E3" s="121"/>
      <c r="F3" s="121"/>
      <c r="G3" s="121"/>
      <c r="H3" s="121"/>
      <c r="I3" s="127"/>
      <c r="J3" s="128"/>
      <c r="K3" s="129"/>
      <c r="L3" s="129"/>
      <c r="M3" s="129"/>
      <c r="N3" s="129"/>
      <c r="O3" s="129"/>
      <c r="P3" s="130"/>
      <c r="Q3" s="129"/>
      <c r="R3" s="129"/>
      <c r="S3" s="129"/>
      <c r="T3" s="121"/>
      <c r="U3" s="121"/>
      <c r="V3" s="122"/>
      <c r="W3" s="122"/>
      <c r="X3" s="125"/>
      <c r="Y3" s="131"/>
      <c r="Z3" s="319"/>
    </row>
    <row r="4" spans="1:26" ht="15.75">
      <c r="A4" s="520" t="s">
        <v>554</v>
      </c>
      <c r="B4" s="461"/>
      <c r="C4" s="460"/>
      <c r="D4" s="460"/>
      <c r="E4" s="121"/>
      <c r="F4" s="121"/>
      <c r="G4" s="121"/>
      <c r="H4" s="122"/>
      <c r="I4" s="122"/>
      <c r="J4" s="123"/>
      <c r="K4" s="133"/>
      <c r="L4" s="133"/>
      <c r="M4" s="133"/>
      <c r="N4" s="133"/>
      <c r="O4" s="133"/>
      <c r="P4" s="133"/>
      <c r="Q4" s="133"/>
      <c r="R4" s="133"/>
      <c r="S4" s="133"/>
      <c r="T4" s="124"/>
      <c r="U4" s="134"/>
      <c r="V4" s="135"/>
      <c r="W4" s="135"/>
      <c r="X4" s="136"/>
    </row>
    <row r="5" spans="1:26" ht="15.75">
      <c r="A5" s="520" t="s">
        <v>555</v>
      </c>
      <c r="B5" s="461"/>
      <c r="C5" s="460"/>
      <c r="D5" s="460"/>
      <c r="E5" s="121"/>
      <c r="F5" s="121"/>
      <c r="G5" s="121"/>
      <c r="H5" s="122"/>
      <c r="I5" s="122"/>
      <c r="J5" s="123"/>
      <c r="K5" s="133"/>
      <c r="L5" s="133"/>
      <c r="M5" s="133"/>
      <c r="N5" s="133"/>
      <c r="O5" s="133"/>
      <c r="P5" s="133"/>
      <c r="Q5" s="133"/>
      <c r="R5" s="133"/>
      <c r="S5" s="133"/>
      <c r="T5" s="124"/>
      <c r="U5" s="134"/>
      <c r="V5" s="135"/>
      <c r="W5" s="135"/>
      <c r="X5" s="136"/>
    </row>
    <row r="6" spans="1:26" ht="15.75">
      <c r="A6" s="520" t="s">
        <v>556</v>
      </c>
      <c r="B6" s="461"/>
      <c r="C6" s="460"/>
      <c r="D6" s="460"/>
      <c r="E6" s="121"/>
      <c r="F6" s="121"/>
      <c r="G6" s="121"/>
      <c r="H6" s="122"/>
      <c r="I6" s="122"/>
      <c r="J6" s="123"/>
      <c r="K6" s="133"/>
      <c r="L6" s="133"/>
      <c r="M6" s="133"/>
      <c r="N6" s="133"/>
      <c r="O6" s="133"/>
      <c r="P6" s="133"/>
      <c r="Q6" s="133"/>
      <c r="R6" s="133"/>
      <c r="S6" s="133"/>
      <c r="T6" s="124"/>
      <c r="U6" s="134"/>
      <c r="V6" s="135"/>
      <c r="W6" s="135"/>
      <c r="X6" s="136"/>
      <c r="Z6" s="321"/>
    </row>
    <row r="7" spans="1:26" ht="15.75">
      <c r="A7" s="521" t="s">
        <v>571</v>
      </c>
      <c r="B7" s="462"/>
      <c r="C7" s="460"/>
      <c r="D7" s="460"/>
      <c r="Z7" s="321"/>
    </row>
    <row r="8" spans="1:26">
      <c r="A8" s="522"/>
      <c r="B8" s="140"/>
      <c r="C8" s="121"/>
      <c r="D8" s="126"/>
      <c r="E8" s="126"/>
      <c r="F8" s="126"/>
      <c r="G8" s="126"/>
      <c r="H8" s="126"/>
      <c r="I8" s="126"/>
      <c r="J8" s="141"/>
      <c r="K8" s="142" t="s">
        <v>225</v>
      </c>
      <c r="L8" s="143"/>
      <c r="M8" s="143"/>
      <c r="N8" s="143"/>
      <c r="O8" s="143"/>
      <c r="P8" s="144" t="s">
        <v>226</v>
      </c>
      <c r="Q8" s="144"/>
      <c r="R8" s="144"/>
      <c r="S8" s="144"/>
      <c r="T8" s="126"/>
      <c r="U8" s="126"/>
      <c r="V8" s="126"/>
      <c r="W8" s="126"/>
      <c r="X8" s="126"/>
    </row>
    <row r="9" spans="1:26" s="145" customFormat="1" ht="99">
      <c r="A9" s="523" t="s">
        <v>18</v>
      </c>
      <c r="B9" s="146" t="s">
        <v>19</v>
      </c>
      <c r="C9" s="180" t="s">
        <v>20</v>
      </c>
      <c r="D9" s="147" t="s">
        <v>512</v>
      </c>
      <c r="E9" s="147" t="s">
        <v>557</v>
      </c>
      <c r="F9" s="147" t="s">
        <v>227</v>
      </c>
      <c r="G9" s="148" t="s">
        <v>558</v>
      </c>
      <c r="H9" s="148" t="s">
        <v>513</v>
      </c>
      <c r="I9" s="148" t="s">
        <v>572</v>
      </c>
      <c r="J9" s="149" t="s">
        <v>564</v>
      </c>
      <c r="K9" s="150" t="s">
        <v>371</v>
      </c>
      <c r="L9" s="150" t="s">
        <v>514</v>
      </c>
      <c r="M9" s="150" t="s">
        <v>559</v>
      </c>
      <c r="N9" s="150" t="s">
        <v>573</v>
      </c>
      <c r="O9" s="150" t="s">
        <v>515</v>
      </c>
      <c r="P9" s="151" t="s">
        <v>372</v>
      </c>
      <c r="Q9" s="152" t="s">
        <v>560</v>
      </c>
      <c r="R9" s="152" t="s">
        <v>248</v>
      </c>
      <c r="S9" s="463" t="s">
        <v>561</v>
      </c>
      <c r="T9" s="464" t="s">
        <v>565</v>
      </c>
      <c r="U9" s="147" t="s">
        <v>230</v>
      </c>
      <c r="V9" s="464" t="s">
        <v>231</v>
      </c>
      <c r="W9" s="147" t="s">
        <v>562</v>
      </c>
      <c r="X9" s="146" t="s">
        <v>369</v>
      </c>
      <c r="Y9" s="146" t="s">
        <v>563</v>
      </c>
      <c r="Z9" s="465" t="s">
        <v>517</v>
      </c>
    </row>
    <row r="10" spans="1:26" s="476" customFormat="1" ht="34.15" customHeight="1" thickBot="1">
      <c r="A10" s="466"/>
      <c r="B10" s="466" t="s">
        <v>34</v>
      </c>
      <c r="C10" s="467">
        <v>5517897</v>
      </c>
      <c r="D10" s="468">
        <v>8011858135.8100004</v>
      </c>
      <c r="E10" s="468">
        <v>1619679649.7867155</v>
      </c>
      <c r="F10" s="468">
        <v>9631537785.5967197</v>
      </c>
      <c r="G10" s="469">
        <v>1359.93</v>
      </c>
      <c r="H10" s="468">
        <v>7503953667.210001</v>
      </c>
      <c r="I10" s="468">
        <v>2127584118.386718</v>
      </c>
      <c r="J10" s="470">
        <v>0.2208976557791601</v>
      </c>
      <c r="K10" s="471">
        <v>64819458.060766347</v>
      </c>
      <c r="L10" s="471">
        <v>1153313.8399999999</v>
      </c>
      <c r="M10" s="471">
        <v>70548668.754903674</v>
      </c>
      <c r="N10" s="471">
        <v>104233074.32999998</v>
      </c>
      <c r="O10" s="471">
        <v>29458868.540906638</v>
      </c>
      <c r="P10" s="472">
        <v>-501735582.19199967</v>
      </c>
      <c r="Q10" s="472">
        <v>-3590914.7967728116</v>
      </c>
      <c r="R10" s="472">
        <v>-9.3597918748855591E-8</v>
      </c>
      <c r="S10" s="472">
        <v>8000950.6499999976</v>
      </c>
      <c r="T10" s="468">
        <v>1900471955.574522</v>
      </c>
      <c r="U10" s="468">
        <v>819002397.76584291</v>
      </c>
      <c r="V10" s="468">
        <v>2719474353.3403649</v>
      </c>
      <c r="W10" s="468">
        <v>851000000.00000167</v>
      </c>
      <c r="X10" s="473">
        <v>3570474353.3403654</v>
      </c>
      <c r="Y10" s="474">
        <f>X10/C10</f>
        <v>647.0715842177492</v>
      </c>
      <c r="Z10" s="475">
        <v>0</v>
      </c>
    </row>
    <row r="11" spans="1:26" s="169" customFormat="1" ht="16.5">
      <c r="A11" s="91">
        <v>5</v>
      </c>
      <c r="B11" s="86" t="s">
        <v>35</v>
      </c>
      <c r="C11" s="87">
        <v>9311</v>
      </c>
      <c r="D11" s="87">
        <v>15108213.619999999</v>
      </c>
      <c r="E11" s="87">
        <v>1880541.3584038008</v>
      </c>
      <c r="F11" s="87">
        <v>16988754.978403799</v>
      </c>
      <c r="G11" s="160">
        <v>1359.93</v>
      </c>
      <c r="H11" s="161">
        <v>12662308.23</v>
      </c>
      <c r="I11" s="161">
        <v>4326446.7484037988</v>
      </c>
      <c r="J11" s="477">
        <f t="shared" ref="J11:J74" si="0">I11/F11</f>
        <v>0.25466532149669602</v>
      </c>
      <c r="K11" s="163">
        <v>342769.61705866666</v>
      </c>
      <c r="L11" s="163">
        <v>0</v>
      </c>
      <c r="M11" s="163">
        <v>119422.16444416794</v>
      </c>
      <c r="N11" s="163">
        <v>136451.17610249112</v>
      </c>
      <c r="O11" s="163">
        <v>0</v>
      </c>
      <c r="P11" s="164">
        <v>-529328.93999999994</v>
      </c>
      <c r="Q11" s="164">
        <v>1357610.106746292</v>
      </c>
      <c r="R11" s="164">
        <v>156590.91069951275</v>
      </c>
      <c r="S11" s="165">
        <v>13500.949999999999</v>
      </c>
      <c r="T11" s="478">
        <f t="shared" ref="T11:T74" si="1">SUM(K11:S11)+I11</f>
        <v>5923462.7334549297</v>
      </c>
      <c r="U11" s="166">
        <v>5450162.7626974173</v>
      </c>
      <c r="V11" s="207">
        <f>SUM(T11:U11)</f>
        <v>11373625.496152347</v>
      </c>
      <c r="W11" s="207">
        <v>1995400.0337450588</v>
      </c>
      <c r="X11" s="87">
        <f t="shared" ref="X11:X74" si="2">SUM(V11:W11)</f>
        <v>13369025.529897407</v>
      </c>
      <c r="Y11" s="91">
        <f>X11/C11</f>
        <v>1435.831331747117</v>
      </c>
      <c r="Z11" s="324">
        <v>14</v>
      </c>
    </row>
    <row r="12" spans="1:26" s="169" customFormat="1" ht="16.5">
      <c r="A12" s="91">
        <v>9</v>
      </c>
      <c r="B12" s="86" t="s">
        <v>36</v>
      </c>
      <c r="C12" s="87">
        <v>2491</v>
      </c>
      <c r="D12" s="87">
        <v>4536673.5</v>
      </c>
      <c r="E12" s="87">
        <v>399842.20192662196</v>
      </c>
      <c r="F12" s="87">
        <v>4936515.7019266216</v>
      </c>
      <c r="G12" s="160">
        <v>1359.93</v>
      </c>
      <c r="H12" s="161">
        <v>3387585.6300000004</v>
      </c>
      <c r="I12" s="161">
        <v>1548930.0719266213</v>
      </c>
      <c r="J12" s="477">
        <f t="shared" si="0"/>
        <v>0.31376990684383022</v>
      </c>
      <c r="K12" s="163">
        <v>4301.8772880000006</v>
      </c>
      <c r="L12" s="163">
        <v>0</v>
      </c>
      <c r="M12" s="163">
        <v>23038.470108528822</v>
      </c>
      <c r="N12" s="163">
        <v>36825.089896134945</v>
      </c>
      <c r="O12" s="163">
        <v>0</v>
      </c>
      <c r="P12" s="164">
        <v>-112812.815</v>
      </c>
      <c r="Q12" s="164">
        <v>413751.29628251819</v>
      </c>
      <c r="R12" s="164">
        <v>30410.714416795221</v>
      </c>
      <c r="S12" s="165">
        <v>3611.95</v>
      </c>
      <c r="T12" s="207">
        <f t="shared" si="1"/>
        <v>1948056.6549185985</v>
      </c>
      <c r="U12" s="166">
        <v>1700194.8384145007</v>
      </c>
      <c r="V12" s="207">
        <f t="shared" ref="V12:V75" si="3">SUM(T12:U12)</f>
        <v>3648251.4933330994</v>
      </c>
      <c r="W12" s="207">
        <v>527121.88997430366</v>
      </c>
      <c r="X12" s="87">
        <f t="shared" si="2"/>
        <v>4175373.383307403</v>
      </c>
      <c r="Y12" s="91">
        <f t="shared" ref="Y12:Y75" si="4">X12/C12</f>
        <v>1676.1836143345656</v>
      </c>
      <c r="Z12" s="324">
        <v>17</v>
      </c>
    </row>
    <row r="13" spans="1:26" s="169" customFormat="1" ht="16.5">
      <c r="A13" s="91">
        <v>10</v>
      </c>
      <c r="B13" s="86" t="s">
        <v>257</v>
      </c>
      <c r="C13" s="87">
        <v>11197</v>
      </c>
      <c r="D13" s="87">
        <v>17631860.969999999</v>
      </c>
      <c r="E13" s="87">
        <v>1868565.8044658268</v>
      </c>
      <c r="F13" s="87">
        <v>19500426.774465825</v>
      </c>
      <c r="G13" s="160">
        <v>1359.93</v>
      </c>
      <c r="H13" s="161">
        <v>15227136.210000001</v>
      </c>
      <c r="I13" s="161">
        <v>4273290.5644658245</v>
      </c>
      <c r="J13" s="477">
        <f t="shared" si="0"/>
        <v>0.21913830983747187</v>
      </c>
      <c r="K13" s="163">
        <v>373617.40536266664</v>
      </c>
      <c r="L13" s="163">
        <v>0</v>
      </c>
      <c r="M13" s="163">
        <v>138448.23487453433</v>
      </c>
      <c r="N13" s="163">
        <v>192790.89590887411</v>
      </c>
      <c r="O13" s="163">
        <v>0</v>
      </c>
      <c r="P13" s="164">
        <v>-707996.90500000003</v>
      </c>
      <c r="Q13" s="164">
        <v>449394.50858596608</v>
      </c>
      <c r="R13" s="164">
        <v>-604146.33963847859</v>
      </c>
      <c r="S13" s="165">
        <v>16235.65</v>
      </c>
      <c r="T13" s="207">
        <f t="shared" si="1"/>
        <v>4131634.0145593872</v>
      </c>
      <c r="U13" s="166">
        <v>6401532.5901591713</v>
      </c>
      <c r="V13" s="207">
        <f t="shared" si="3"/>
        <v>10533166.604718558</v>
      </c>
      <c r="W13" s="207">
        <v>2441205.4908443792</v>
      </c>
      <c r="X13" s="87">
        <f t="shared" si="2"/>
        <v>12974372.095562939</v>
      </c>
      <c r="Y13" s="91">
        <f t="shared" si="4"/>
        <v>1158.736455797351</v>
      </c>
      <c r="Z13" s="324">
        <v>14</v>
      </c>
    </row>
    <row r="14" spans="1:26" s="169" customFormat="1" ht="16.5">
      <c r="A14" s="91">
        <v>16</v>
      </c>
      <c r="B14" s="86" t="s">
        <v>37</v>
      </c>
      <c r="C14" s="87">
        <v>8033</v>
      </c>
      <c r="D14" s="87">
        <v>10450427.59</v>
      </c>
      <c r="E14" s="87">
        <v>1637009.8380438269</v>
      </c>
      <c r="F14" s="87">
        <v>12087437.428043827</v>
      </c>
      <c r="G14" s="160">
        <v>1359.93</v>
      </c>
      <c r="H14" s="161">
        <v>10924317.690000001</v>
      </c>
      <c r="I14" s="161">
        <v>1163119.7380438261</v>
      </c>
      <c r="J14" s="477">
        <f t="shared" si="0"/>
        <v>9.6225502300867738E-2</v>
      </c>
      <c r="K14" s="163">
        <v>0</v>
      </c>
      <c r="L14" s="163">
        <v>0</v>
      </c>
      <c r="M14" s="163">
        <v>81840.078718715929</v>
      </c>
      <c r="N14" s="163">
        <v>151490.93584624064</v>
      </c>
      <c r="O14" s="163">
        <v>0</v>
      </c>
      <c r="P14" s="164">
        <v>-494030.55499999999</v>
      </c>
      <c r="Q14" s="164">
        <v>3305207.0963274743</v>
      </c>
      <c r="R14" s="164">
        <v>2894068.920832519</v>
      </c>
      <c r="S14" s="165">
        <v>11647.85</v>
      </c>
      <c r="T14" s="207">
        <f t="shared" si="1"/>
        <v>7113344.0647687754</v>
      </c>
      <c r="U14" s="166">
        <v>2324527.9821508871</v>
      </c>
      <c r="V14" s="207">
        <f t="shared" si="3"/>
        <v>9437872.0469196625</v>
      </c>
      <c r="W14" s="207">
        <v>1409657.9092009973</v>
      </c>
      <c r="X14" s="87">
        <f t="shared" si="2"/>
        <v>10847529.956120661</v>
      </c>
      <c r="Y14" s="91">
        <f t="shared" si="4"/>
        <v>1350.3709642873971</v>
      </c>
      <c r="Z14" s="324">
        <v>7</v>
      </c>
    </row>
    <row r="15" spans="1:26" s="169" customFormat="1" ht="16.5">
      <c r="A15" s="91">
        <v>18</v>
      </c>
      <c r="B15" s="86" t="s">
        <v>38</v>
      </c>
      <c r="C15" s="87">
        <v>4847</v>
      </c>
      <c r="D15" s="87">
        <v>8289660.1200000001</v>
      </c>
      <c r="E15" s="87">
        <v>811248.9238840451</v>
      </c>
      <c r="F15" s="87">
        <v>9100909.0438840445</v>
      </c>
      <c r="G15" s="160">
        <v>1359.93</v>
      </c>
      <c r="H15" s="161">
        <v>6591580.71</v>
      </c>
      <c r="I15" s="161">
        <v>2509328.3338840446</v>
      </c>
      <c r="J15" s="477">
        <f t="shared" si="0"/>
        <v>0.27572282304813861</v>
      </c>
      <c r="K15" s="163">
        <v>0</v>
      </c>
      <c r="L15" s="163">
        <v>0</v>
      </c>
      <c r="M15" s="163">
        <v>39010.788694602939</v>
      </c>
      <c r="N15" s="163">
        <v>59363.153025517749</v>
      </c>
      <c r="O15" s="163">
        <v>0</v>
      </c>
      <c r="P15" s="164">
        <v>-249245.69999999998</v>
      </c>
      <c r="Q15" s="164">
        <v>-455199.6460995652</v>
      </c>
      <c r="R15" s="164">
        <v>-328307.6518825799</v>
      </c>
      <c r="S15" s="165">
        <v>7028.15</v>
      </c>
      <c r="T15" s="207">
        <f t="shared" si="1"/>
        <v>1581977.4276220202</v>
      </c>
      <c r="U15" s="166">
        <v>1264211.9978376583</v>
      </c>
      <c r="V15" s="207">
        <f t="shared" si="3"/>
        <v>2846189.4254596783</v>
      </c>
      <c r="W15" s="207">
        <v>844062.01572521508</v>
      </c>
      <c r="X15" s="87">
        <f t="shared" si="2"/>
        <v>3690251.4411848933</v>
      </c>
      <c r="Y15" s="91">
        <f t="shared" si="4"/>
        <v>761.34752242312629</v>
      </c>
      <c r="Z15" s="324">
        <v>1</v>
      </c>
    </row>
    <row r="16" spans="1:26" s="169" customFormat="1" ht="16.5">
      <c r="A16" s="91">
        <v>19</v>
      </c>
      <c r="B16" s="86" t="s">
        <v>39</v>
      </c>
      <c r="C16" s="87">
        <v>3955</v>
      </c>
      <c r="D16" s="87">
        <v>6957810.5499999998</v>
      </c>
      <c r="E16" s="87">
        <v>515102.2239600757</v>
      </c>
      <c r="F16" s="87">
        <v>7472912.7739600753</v>
      </c>
      <c r="G16" s="160">
        <v>1359.93</v>
      </c>
      <c r="H16" s="161">
        <v>5378523.1500000004</v>
      </c>
      <c r="I16" s="161">
        <v>2094389.623960075</v>
      </c>
      <c r="J16" s="477">
        <f t="shared" si="0"/>
        <v>0.28026416034964741</v>
      </c>
      <c r="K16" s="163">
        <v>0</v>
      </c>
      <c r="L16" s="163">
        <v>0</v>
      </c>
      <c r="M16" s="163">
        <v>33159.496576722122</v>
      </c>
      <c r="N16" s="163">
        <v>45417.020659937654</v>
      </c>
      <c r="O16" s="163">
        <v>0</v>
      </c>
      <c r="P16" s="164">
        <v>-206404.55</v>
      </c>
      <c r="Q16" s="164">
        <v>-90275.155369053187</v>
      </c>
      <c r="R16" s="164">
        <v>-365058.11083873111</v>
      </c>
      <c r="S16" s="165">
        <v>5734.75</v>
      </c>
      <c r="T16" s="207">
        <f t="shared" si="1"/>
        <v>1516963.0749889505</v>
      </c>
      <c r="U16" s="166">
        <v>1672274.6053625762</v>
      </c>
      <c r="V16" s="207">
        <f t="shared" si="3"/>
        <v>3189237.6803515265</v>
      </c>
      <c r="W16" s="207">
        <v>661630.39903514727</v>
      </c>
      <c r="X16" s="87">
        <f t="shared" si="2"/>
        <v>3850868.0793866739</v>
      </c>
      <c r="Y16" s="91">
        <f t="shared" si="4"/>
        <v>973.67081653266087</v>
      </c>
      <c r="Z16" s="324">
        <v>2</v>
      </c>
    </row>
    <row r="17" spans="1:26" s="169" customFormat="1" ht="16.5">
      <c r="A17" s="91">
        <v>20</v>
      </c>
      <c r="B17" s="86" t="s">
        <v>258</v>
      </c>
      <c r="C17" s="87">
        <v>16467</v>
      </c>
      <c r="D17" s="87">
        <v>25690328.099999998</v>
      </c>
      <c r="E17" s="87">
        <v>2282463.444117018</v>
      </c>
      <c r="F17" s="87">
        <v>27972791.544117015</v>
      </c>
      <c r="G17" s="160">
        <v>1359.93</v>
      </c>
      <c r="H17" s="161">
        <v>22393967.310000002</v>
      </c>
      <c r="I17" s="161">
        <v>5578824.2341170125</v>
      </c>
      <c r="J17" s="477">
        <f t="shared" si="0"/>
        <v>0.19943752218359845</v>
      </c>
      <c r="K17" s="163">
        <v>0</v>
      </c>
      <c r="L17" s="163">
        <v>0</v>
      </c>
      <c r="M17" s="163">
        <v>142409.78703914111</v>
      </c>
      <c r="N17" s="163">
        <v>180217.24568993325</v>
      </c>
      <c r="O17" s="163">
        <v>0</v>
      </c>
      <c r="P17" s="164">
        <v>-1383710.73</v>
      </c>
      <c r="Q17" s="164">
        <v>-1559634.2949535965</v>
      </c>
      <c r="R17" s="164">
        <v>-1707264.5085644324</v>
      </c>
      <c r="S17" s="165">
        <v>23877.149999999998</v>
      </c>
      <c r="T17" s="207">
        <f t="shared" si="1"/>
        <v>1274718.8833280588</v>
      </c>
      <c r="U17" s="166">
        <v>7582111.0112589402</v>
      </c>
      <c r="V17" s="207">
        <f t="shared" si="3"/>
        <v>8856829.894586999</v>
      </c>
      <c r="W17" s="207">
        <v>2774244.0656870781</v>
      </c>
      <c r="X17" s="87">
        <f t="shared" si="2"/>
        <v>11631073.960274078</v>
      </c>
      <c r="Y17" s="91">
        <f t="shared" si="4"/>
        <v>706.32622580154725</v>
      </c>
      <c r="Z17" s="324">
        <v>6</v>
      </c>
    </row>
    <row r="18" spans="1:26" s="169" customFormat="1" ht="16.5">
      <c r="A18" s="91">
        <v>46</v>
      </c>
      <c r="B18" s="86" t="s">
        <v>40</v>
      </c>
      <c r="C18" s="87">
        <v>1362</v>
      </c>
      <c r="D18" s="87">
        <v>1534759.14</v>
      </c>
      <c r="E18" s="87">
        <v>973965.499344329</v>
      </c>
      <c r="F18" s="87">
        <v>2508724.639344329</v>
      </c>
      <c r="G18" s="160">
        <v>1359.93</v>
      </c>
      <c r="H18" s="161">
        <v>1852224.6600000001</v>
      </c>
      <c r="I18" s="161">
        <v>656499.97934432887</v>
      </c>
      <c r="J18" s="477">
        <f t="shared" si="0"/>
        <v>0.26168674275703263</v>
      </c>
      <c r="K18" s="163">
        <v>161658.92077200001</v>
      </c>
      <c r="L18" s="163">
        <v>0</v>
      </c>
      <c r="M18" s="163">
        <v>14379.615768924381</v>
      </c>
      <c r="N18" s="163">
        <v>17985.481096364652</v>
      </c>
      <c r="O18" s="163">
        <v>0</v>
      </c>
      <c r="P18" s="164">
        <v>-92682.565000000002</v>
      </c>
      <c r="Q18" s="164">
        <v>423169.38777901919</v>
      </c>
      <c r="R18" s="164">
        <v>341345.80526720308</v>
      </c>
      <c r="S18" s="165">
        <v>1974.8999999999999</v>
      </c>
      <c r="T18" s="207">
        <f t="shared" si="1"/>
        <v>1524331.5250278404</v>
      </c>
      <c r="U18" s="166">
        <v>395478.38149849745</v>
      </c>
      <c r="V18" s="207">
        <f t="shared" si="3"/>
        <v>1919809.9065263378</v>
      </c>
      <c r="W18" s="207">
        <v>299258.74607450695</v>
      </c>
      <c r="X18" s="87">
        <f t="shared" si="2"/>
        <v>2219068.6526008449</v>
      </c>
      <c r="Y18" s="91">
        <f t="shared" si="4"/>
        <v>1629.2721384734543</v>
      </c>
      <c r="Z18" s="324">
        <v>10</v>
      </c>
    </row>
    <row r="19" spans="1:26" s="169" customFormat="1" ht="16.5">
      <c r="A19" s="91">
        <v>47</v>
      </c>
      <c r="B19" s="86" t="s">
        <v>259</v>
      </c>
      <c r="C19" s="87">
        <v>1789</v>
      </c>
      <c r="D19" s="87">
        <v>2032781.0899999999</v>
      </c>
      <c r="E19" s="87">
        <v>1762323.754312929</v>
      </c>
      <c r="F19" s="87">
        <v>3795104.8443129286</v>
      </c>
      <c r="G19" s="160">
        <v>1359.93</v>
      </c>
      <c r="H19" s="161">
        <v>2432914.77</v>
      </c>
      <c r="I19" s="161">
        <v>1362190.0743129286</v>
      </c>
      <c r="J19" s="477">
        <f t="shared" si="0"/>
        <v>0.35893344985032727</v>
      </c>
      <c r="K19" s="163">
        <v>640735.6347060001</v>
      </c>
      <c r="L19" s="163">
        <v>161177.4</v>
      </c>
      <c r="M19" s="163">
        <v>19138.143893097644</v>
      </c>
      <c r="N19" s="163">
        <v>22689.034740660005</v>
      </c>
      <c r="O19" s="163">
        <v>0</v>
      </c>
      <c r="P19" s="164">
        <v>-86734.12999999999</v>
      </c>
      <c r="Q19" s="164">
        <v>-40129.627860742439</v>
      </c>
      <c r="R19" s="164">
        <v>668980.33645591384</v>
      </c>
      <c r="S19" s="165">
        <v>2594.0499999999997</v>
      </c>
      <c r="T19" s="207">
        <f t="shared" si="1"/>
        <v>2750640.9162478577</v>
      </c>
      <c r="U19" s="166">
        <v>637622.2629026043</v>
      </c>
      <c r="V19" s="207">
        <f t="shared" si="3"/>
        <v>3388263.1791504622</v>
      </c>
      <c r="W19" s="207">
        <v>388613.91736976692</v>
      </c>
      <c r="X19" s="87">
        <f t="shared" si="2"/>
        <v>3776877.0965202292</v>
      </c>
      <c r="Y19" s="91">
        <f t="shared" si="4"/>
        <v>2111.1666274568079</v>
      </c>
      <c r="Z19" s="324">
        <v>19</v>
      </c>
    </row>
    <row r="20" spans="1:26" s="169" customFormat="1" ht="16.5">
      <c r="A20" s="91">
        <v>49</v>
      </c>
      <c r="B20" s="86" t="s">
        <v>260</v>
      </c>
      <c r="C20" s="87">
        <v>297132</v>
      </c>
      <c r="D20" s="87">
        <v>511008310.95000005</v>
      </c>
      <c r="E20" s="87">
        <v>141085851.21936321</v>
      </c>
      <c r="F20" s="87">
        <v>652094162.16936326</v>
      </c>
      <c r="G20" s="160">
        <v>1359.93</v>
      </c>
      <c r="H20" s="161">
        <v>404078720.75999999</v>
      </c>
      <c r="I20" s="161">
        <v>248015441.40936327</v>
      </c>
      <c r="J20" s="477">
        <f t="shared" si="0"/>
        <v>0.38033685286228369</v>
      </c>
      <c r="K20" s="163">
        <v>0</v>
      </c>
      <c r="L20" s="163">
        <v>0</v>
      </c>
      <c r="M20" s="163">
        <v>3505374.4782500011</v>
      </c>
      <c r="N20" s="163">
        <v>6235669.7794037703</v>
      </c>
      <c r="O20" s="163">
        <v>4653554.710272151</v>
      </c>
      <c r="P20" s="164">
        <v>-31170499.35565</v>
      </c>
      <c r="Q20" s="164">
        <v>85654835.328998104</v>
      </c>
      <c r="R20" s="164">
        <v>30661654.44133902</v>
      </c>
      <c r="S20" s="165">
        <v>430841.39999999997</v>
      </c>
      <c r="T20" s="207">
        <f t="shared" si="1"/>
        <v>347986872.19197631</v>
      </c>
      <c r="U20" s="166">
        <v>-23588332.759399064</v>
      </c>
      <c r="V20" s="207">
        <f t="shared" si="3"/>
        <v>324398539.43257725</v>
      </c>
      <c r="W20" s="207">
        <v>30593192.01680956</v>
      </c>
      <c r="X20" s="87">
        <f t="shared" si="2"/>
        <v>354991731.44938684</v>
      </c>
      <c r="Y20" s="91">
        <f t="shared" si="4"/>
        <v>1194.7273651083924</v>
      </c>
      <c r="Z20" s="324">
        <v>1</v>
      </c>
    </row>
    <row r="21" spans="1:26" s="169" customFormat="1" ht="16.5">
      <c r="A21" s="91">
        <v>50</v>
      </c>
      <c r="B21" s="86" t="s">
        <v>41</v>
      </c>
      <c r="C21" s="87">
        <v>11417</v>
      </c>
      <c r="D21" s="87">
        <v>16319564.880000001</v>
      </c>
      <c r="E21" s="87">
        <v>2004933.7603068068</v>
      </c>
      <c r="F21" s="87">
        <v>18324498.640306808</v>
      </c>
      <c r="G21" s="160">
        <v>1359.93</v>
      </c>
      <c r="H21" s="161">
        <v>15526320.810000001</v>
      </c>
      <c r="I21" s="161">
        <v>2798177.8303068075</v>
      </c>
      <c r="J21" s="477">
        <f t="shared" si="0"/>
        <v>0.15270146732156145</v>
      </c>
      <c r="K21" s="163">
        <v>0</v>
      </c>
      <c r="L21" s="163">
        <v>0</v>
      </c>
      <c r="M21" s="163">
        <v>123570.74827247433</v>
      </c>
      <c r="N21" s="163">
        <v>120663.23968408135</v>
      </c>
      <c r="O21" s="163">
        <v>0</v>
      </c>
      <c r="P21" s="164">
        <v>-601572.87750000006</v>
      </c>
      <c r="Q21" s="164">
        <v>92375.646514763721</v>
      </c>
      <c r="R21" s="164">
        <v>60286.297986327292</v>
      </c>
      <c r="S21" s="165">
        <v>16554.649999999998</v>
      </c>
      <c r="T21" s="207">
        <f t="shared" si="1"/>
        <v>2610055.5352644543</v>
      </c>
      <c r="U21" s="166">
        <v>3558724.2063398557</v>
      </c>
      <c r="V21" s="207">
        <f t="shared" si="3"/>
        <v>6168779.7416043095</v>
      </c>
      <c r="W21" s="207">
        <v>2090451.7902924221</v>
      </c>
      <c r="X21" s="87">
        <f t="shared" si="2"/>
        <v>8259231.5318967318</v>
      </c>
      <c r="Y21" s="91">
        <f t="shared" si="4"/>
        <v>723.415216948124</v>
      </c>
      <c r="Z21" s="324">
        <v>4</v>
      </c>
    </row>
    <row r="22" spans="1:26" s="169" customFormat="1" ht="16.5">
      <c r="A22" s="91">
        <v>51</v>
      </c>
      <c r="B22" s="86" t="s">
        <v>261</v>
      </c>
      <c r="C22" s="87">
        <v>9334</v>
      </c>
      <c r="D22" s="87">
        <v>14935805.92</v>
      </c>
      <c r="E22" s="87">
        <v>1544490.708029974</v>
      </c>
      <c r="F22" s="87">
        <v>16480296.628029974</v>
      </c>
      <c r="G22" s="160">
        <v>1359.93</v>
      </c>
      <c r="H22" s="161">
        <v>12693586.620000001</v>
      </c>
      <c r="I22" s="161">
        <v>3786710.0080299731</v>
      </c>
      <c r="J22" s="477">
        <f t="shared" si="0"/>
        <v>0.22977195699193126</v>
      </c>
      <c r="K22" s="163">
        <v>0</v>
      </c>
      <c r="L22" s="163">
        <v>0</v>
      </c>
      <c r="M22" s="163">
        <v>118374.61624666958</v>
      </c>
      <c r="N22" s="163">
        <v>187230.95399691132</v>
      </c>
      <c r="O22" s="163">
        <v>0</v>
      </c>
      <c r="P22" s="164">
        <v>-440098.90249999997</v>
      </c>
      <c r="Q22" s="164">
        <v>-3965481.1848943904</v>
      </c>
      <c r="R22" s="164">
        <v>-4472680.0518201273</v>
      </c>
      <c r="S22" s="164">
        <v>13534.3</v>
      </c>
      <c r="T22" s="207">
        <f t="shared" si="1"/>
        <v>-4772410.2609409634</v>
      </c>
      <c r="U22" s="166">
        <v>-161278.3590565139</v>
      </c>
      <c r="V22" s="207">
        <f t="shared" si="3"/>
        <v>-4933688.6199974772</v>
      </c>
      <c r="W22" s="207">
        <v>1803744.0505200343</v>
      </c>
      <c r="X22" s="87">
        <f t="shared" si="2"/>
        <v>-3129944.5694774427</v>
      </c>
      <c r="Y22" s="91">
        <f t="shared" si="4"/>
        <v>-335.32725192601697</v>
      </c>
      <c r="Z22" s="324">
        <v>4</v>
      </c>
    </row>
    <row r="23" spans="1:26" s="169" customFormat="1" ht="16.5">
      <c r="A23" s="91">
        <v>52</v>
      </c>
      <c r="B23" s="86" t="s">
        <v>42</v>
      </c>
      <c r="C23" s="87">
        <v>2404</v>
      </c>
      <c r="D23" s="87">
        <v>3729477.4299999997</v>
      </c>
      <c r="E23" s="87">
        <v>556384.22461047361</v>
      </c>
      <c r="F23" s="87">
        <v>4285861.6546104737</v>
      </c>
      <c r="G23" s="160">
        <v>1359.93</v>
      </c>
      <c r="H23" s="161">
        <v>3269271.72</v>
      </c>
      <c r="I23" s="161">
        <v>1016589.9346104735</v>
      </c>
      <c r="J23" s="477">
        <f t="shared" si="0"/>
        <v>0.23719616183058237</v>
      </c>
      <c r="K23" s="163">
        <v>113941.66199200001</v>
      </c>
      <c r="L23" s="163">
        <v>0</v>
      </c>
      <c r="M23" s="163">
        <v>26604.399097326423</v>
      </c>
      <c r="N23" s="163">
        <v>32847.294573283289</v>
      </c>
      <c r="O23" s="163">
        <v>0</v>
      </c>
      <c r="P23" s="164">
        <v>-103022.66500000001</v>
      </c>
      <c r="Q23" s="164">
        <v>586767.76662889076</v>
      </c>
      <c r="R23" s="164">
        <v>293419.35851192137</v>
      </c>
      <c r="S23" s="165">
        <v>3485.7999999999997</v>
      </c>
      <c r="T23" s="207">
        <f t="shared" si="1"/>
        <v>1970633.5504138954</v>
      </c>
      <c r="U23" s="166">
        <v>1161900.5448695265</v>
      </c>
      <c r="V23" s="207">
        <f t="shared" si="3"/>
        <v>3132534.0952834217</v>
      </c>
      <c r="W23" s="207">
        <v>548990.38673231227</v>
      </c>
      <c r="X23" s="87">
        <f t="shared" si="2"/>
        <v>3681524.4820157341</v>
      </c>
      <c r="Y23" s="91">
        <f t="shared" si="4"/>
        <v>1531.4161738834168</v>
      </c>
      <c r="Z23" s="324">
        <v>14</v>
      </c>
    </row>
    <row r="24" spans="1:26" s="169" customFormat="1" ht="16.5">
      <c r="A24" s="91">
        <v>61</v>
      </c>
      <c r="B24" s="86" t="s">
        <v>43</v>
      </c>
      <c r="C24" s="87">
        <v>16573</v>
      </c>
      <c r="D24" s="87">
        <v>19151057.830000002</v>
      </c>
      <c r="E24" s="87">
        <v>3650915.7718336629</v>
      </c>
      <c r="F24" s="87">
        <v>22801973.601833664</v>
      </c>
      <c r="G24" s="160">
        <v>1359.93</v>
      </c>
      <c r="H24" s="161">
        <v>22538119.890000001</v>
      </c>
      <c r="I24" s="161">
        <v>263853.71183366328</v>
      </c>
      <c r="J24" s="477">
        <f t="shared" si="0"/>
        <v>1.1571529572003582E-2</v>
      </c>
      <c r="K24" s="163">
        <v>0</v>
      </c>
      <c r="L24" s="163">
        <v>0</v>
      </c>
      <c r="M24" s="163">
        <v>269440.81979515002</v>
      </c>
      <c r="N24" s="163">
        <v>250335.49509176321</v>
      </c>
      <c r="O24" s="163">
        <v>0</v>
      </c>
      <c r="P24" s="164">
        <v>-1614018.0574999999</v>
      </c>
      <c r="Q24" s="164">
        <v>1336798.4277311836</v>
      </c>
      <c r="R24" s="164">
        <v>1992799.1365088173</v>
      </c>
      <c r="S24" s="165">
        <v>24030.85</v>
      </c>
      <c r="T24" s="207">
        <f t="shared" si="1"/>
        <v>2523240.3834605776</v>
      </c>
      <c r="U24" s="166">
        <v>5988693.3571983296</v>
      </c>
      <c r="V24" s="207">
        <f t="shared" si="3"/>
        <v>8511933.7406589072</v>
      </c>
      <c r="W24" s="207">
        <v>3033193.7414299296</v>
      </c>
      <c r="X24" s="87">
        <f t="shared" si="2"/>
        <v>11545127.482088838</v>
      </c>
      <c r="Y24" s="91">
        <f t="shared" si="4"/>
        <v>696.62266832129592</v>
      </c>
      <c r="Z24" s="324">
        <v>5</v>
      </c>
    </row>
    <row r="25" spans="1:26" s="169" customFormat="1" ht="16.5">
      <c r="A25" s="91">
        <v>69</v>
      </c>
      <c r="B25" s="86" t="s">
        <v>44</v>
      </c>
      <c r="C25" s="87">
        <v>6802</v>
      </c>
      <c r="D25" s="87">
        <v>11546990.84</v>
      </c>
      <c r="E25" s="87">
        <v>1294490.0825655174</v>
      </c>
      <c r="F25" s="87">
        <v>12841480.922565518</v>
      </c>
      <c r="G25" s="160">
        <v>1359.93</v>
      </c>
      <c r="H25" s="161">
        <v>9250243.8600000013</v>
      </c>
      <c r="I25" s="161">
        <v>3591237.0625655167</v>
      </c>
      <c r="J25" s="477">
        <f t="shared" si="0"/>
        <v>0.27965910506901615</v>
      </c>
      <c r="K25" s="163">
        <v>328723.96789200004</v>
      </c>
      <c r="L25" s="163">
        <v>0</v>
      </c>
      <c r="M25" s="163">
        <v>92537.242817501712</v>
      </c>
      <c r="N25" s="163">
        <v>109281.03431769395</v>
      </c>
      <c r="O25" s="163">
        <v>0</v>
      </c>
      <c r="P25" s="164">
        <v>-397090.90500000003</v>
      </c>
      <c r="Q25" s="164">
        <v>-1346132.7263176125</v>
      </c>
      <c r="R25" s="164">
        <v>-1618806.7812533176</v>
      </c>
      <c r="S25" s="165">
        <v>9862.9</v>
      </c>
      <c r="T25" s="207">
        <f t="shared" si="1"/>
        <v>769611.79502178216</v>
      </c>
      <c r="U25" s="166">
        <v>3717894.4496111902</v>
      </c>
      <c r="V25" s="207">
        <f t="shared" si="3"/>
        <v>4487506.2446329724</v>
      </c>
      <c r="W25" s="207">
        <v>1358836.9357966033</v>
      </c>
      <c r="X25" s="87">
        <f t="shared" si="2"/>
        <v>5846343.180429576</v>
      </c>
      <c r="Y25" s="91">
        <f t="shared" si="4"/>
        <v>859.50355489996707</v>
      </c>
      <c r="Z25" s="324">
        <v>17</v>
      </c>
    </row>
    <row r="26" spans="1:26" s="169" customFormat="1" ht="16.5">
      <c r="A26" s="91">
        <v>71</v>
      </c>
      <c r="B26" s="86" t="s">
        <v>45</v>
      </c>
      <c r="C26" s="87">
        <v>6613</v>
      </c>
      <c r="D26" s="87">
        <v>12191877.719999999</v>
      </c>
      <c r="E26" s="87">
        <v>1595801.5030193822</v>
      </c>
      <c r="F26" s="87">
        <v>13787679.22301938</v>
      </c>
      <c r="G26" s="160">
        <v>1359.93</v>
      </c>
      <c r="H26" s="161">
        <v>8993217.0899999999</v>
      </c>
      <c r="I26" s="161">
        <v>4794462.1330193803</v>
      </c>
      <c r="J26" s="477">
        <f t="shared" si="0"/>
        <v>0.34773525373398084</v>
      </c>
      <c r="K26" s="163">
        <v>272598.8684406667</v>
      </c>
      <c r="L26" s="163">
        <v>0</v>
      </c>
      <c r="M26" s="163">
        <v>90058.28917560511</v>
      </c>
      <c r="N26" s="163">
        <v>99763.673706570829</v>
      </c>
      <c r="O26" s="163">
        <v>0</v>
      </c>
      <c r="P26" s="164">
        <v>-384963.04</v>
      </c>
      <c r="Q26" s="164">
        <v>116196.85905073934</v>
      </c>
      <c r="R26" s="164">
        <v>-570776.7071980047</v>
      </c>
      <c r="S26" s="165">
        <v>9588.85</v>
      </c>
      <c r="T26" s="207">
        <f t="shared" si="1"/>
        <v>4426928.9261949575</v>
      </c>
      <c r="U26" s="166">
        <v>3923936.3797591394</v>
      </c>
      <c r="V26" s="207">
        <f t="shared" si="3"/>
        <v>8350865.3059540968</v>
      </c>
      <c r="W26" s="207">
        <v>1381039.5184965217</v>
      </c>
      <c r="X26" s="87">
        <f t="shared" si="2"/>
        <v>9731904.8244506195</v>
      </c>
      <c r="Y26" s="91">
        <f t="shared" si="4"/>
        <v>1471.6323641993981</v>
      </c>
      <c r="Z26" s="324">
        <v>17</v>
      </c>
    </row>
    <row r="27" spans="1:26" s="169" customFormat="1" ht="16.5">
      <c r="A27" s="91">
        <v>72</v>
      </c>
      <c r="B27" s="86" t="s">
        <v>262</v>
      </c>
      <c r="C27" s="87">
        <v>950</v>
      </c>
      <c r="D27" s="87">
        <v>1136400.1299999999</v>
      </c>
      <c r="E27" s="87">
        <v>1375428.0078845066</v>
      </c>
      <c r="F27" s="87">
        <v>2511828.1378845065</v>
      </c>
      <c r="G27" s="160">
        <v>1359.93</v>
      </c>
      <c r="H27" s="161">
        <v>1291933.5</v>
      </c>
      <c r="I27" s="161">
        <v>1219894.6378845065</v>
      </c>
      <c r="J27" s="477">
        <f t="shared" si="0"/>
        <v>0.48566007342839834</v>
      </c>
      <c r="K27" s="163">
        <v>58109.15603333334</v>
      </c>
      <c r="L27" s="163">
        <v>0</v>
      </c>
      <c r="M27" s="163">
        <v>8291.8421836236248</v>
      </c>
      <c r="N27" s="163">
        <v>12441.268654286556</v>
      </c>
      <c r="O27" s="163">
        <v>0</v>
      </c>
      <c r="P27" s="164">
        <v>-42471.32</v>
      </c>
      <c r="Q27" s="164">
        <v>-18543.602143970566</v>
      </c>
      <c r="R27" s="164">
        <v>20153.898237397832</v>
      </c>
      <c r="S27" s="165">
        <v>1377.5</v>
      </c>
      <c r="T27" s="207">
        <f t="shared" si="1"/>
        <v>1259253.3808491773</v>
      </c>
      <c r="U27" s="166">
        <v>286639.08822049748</v>
      </c>
      <c r="V27" s="207">
        <f t="shared" si="3"/>
        <v>1545892.4690696746</v>
      </c>
      <c r="W27" s="207">
        <v>170460.73771434132</v>
      </c>
      <c r="X27" s="87">
        <f t="shared" si="2"/>
        <v>1716353.206784016</v>
      </c>
      <c r="Y27" s="91">
        <f t="shared" si="4"/>
        <v>1806.6875860884379</v>
      </c>
      <c r="Z27" s="324">
        <v>17</v>
      </c>
    </row>
    <row r="28" spans="1:26" s="169" customFormat="1" ht="16.5">
      <c r="A28" s="91">
        <v>74</v>
      </c>
      <c r="B28" s="86" t="s">
        <v>263</v>
      </c>
      <c r="C28" s="87">
        <v>1083</v>
      </c>
      <c r="D28" s="87">
        <v>1415469.1300000001</v>
      </c>
      <c r="E28" s="87">
        <v>466424.21528055181</v>
      </c>
      <c r="F28" s="87">
        <v>1881893.3452805518</v>
      </c>
      <c r="G28" s="160">
        <v>1359.93</v>
      </c>
      <c r="H28" s="161">
        <v>1472804.1900000002</v>
      </c>
      <c r="I28" s="161">
        <v>409089.15528055164</v>
      </c>
      <c r="J28" s="477">
        <f t="shared" si="0"/>
        <v>0.21738168972565489</v>
      </c>
      <c r="K28" s="163">
        <v>147266.72771400004</v>
      </c>
      <c r="L28" s="163">
        <v>0</v>
      </c>
      <c r="M28" s="163">
        <v>12055.490841705152</v>
      </c>
      <c r="N28" s="163">
        <v>12200.635251830063</v>
      </c>
      <c r="O28" s="163">
        <v>0</v>
      </c>
      <c r="P28" s="164">
        <v>-51234.104999999996</v>
      </c>
      <c r="Q28" s="164">
        <v>124876.83825200844</v>
      </c>
      <c r="R28" s="164">
        <v>28154.534898044585</v>
      </c>
      <c r="S28" s="165">
        <v>1570.35</v>
      </c>
      <c r="T28" s="207">
        <f t="shared" si="1"/>
        <v>683979.62723813998</v>
      </c>
      <c r="U28" s="166">
        <v>462782.50187502179</v>
      </c>
      <c r="V28" s="207">
        <f t="shared" si="3"/>
        <v>1146762.1291131617</v>
      </c>
      <c r="W28" s="207">
        <v>286522.37275305967</v>
      </c>
      <c r="X28" s="87">
        <f t="shared" si="2"/>
        <v>1433284.5018662214</v>
      </c>
      <c r="Y28" s="91">
        <f t="shared" si="4"/>
        <v>1323.4390598949412</v>
      </c>
      <c r="Z28" s="324">
        <v>16</v>
      </c>
    </row>
    <row r="29" spans="1:26" s="169" customFormat="1" ht="16.5">
      <c r="A29" s="91">
        <v>75</v>
      </c>
      <c r="B29" s="86" t="s">
        <v>264</v>
      </c>
      <c r="C29" s="87">
        <v>19702</v>
      </c>
      <c r="D29" s="87">
        <v>24113271.370000001</v>
      </c>
      <c r="E29" s="87">
        <v>4565423.8987725135</v>
      </c>
      <c r="F29" s="87">
        <v>28678695.268772513</v>
      </c>
      <c r="G29" s="160">
        <v>1359.93</v>
      </c>
      <c r="H29" s="161">
        <v>26793340.859999999</v>
      </c>
      <c r="I29" s="161">
        <v>1885354.4087725133</v>
      </c>
      <c r="J29" s="477">
        <f t="shared" si="0"/>
        <v>6.5740592140027615E-2</v>
      </c>
      <c r="K29" s="163">
        <v>0</v>
      </c>
      <c r="L29" s="163">
        <v>0</v>
      </c>
      <c r="M29" s="163">
        <v>206458.34809381561</v>
      </c>
      <c r="N29" s="163">
        <v>352533.3793065371</v>
      </c>
      <c r="O29" s="163">
        <v>0</v>
      </c>
      <c r="P29" s="164">
        <v>-1321833.925</v>
      </c>
      <c r="Q29" s="164">
        <v>-1014078.494076492</v>
      </c>
      <c r="R29" s="164">
        <v>986290.50451448536</v>
      </c>
      <c r="S29" s="165">
        <v>28567.899999999998</v>
      </c>
      <c r="T29" s="207">
        <f t="shared" si="1"/>
        <v>1123292.1216108594</v>
      </c>
      <c r="U29" s="166">
        <v>-171272.41222516191</v>
      </c>
      <c r="V29" s="207">
        <f t="shared" si="3"/>
        <v>952019.7093856975</v>
      </c>
      <c r="W29" s="207">
        <v>3237145.3558460623</v>
      </c>
      <c r="X29" s="87">
        <f t="shared" si="2"/>
        <v>4189165.06523176</v>
      </c>
      <c r="Y29" s="91">
        <f t="shared" si="4"/>
        <v>212.62638641923459</v>
      </c>
      <c r="Z29" s="324">
        <v>8</v>
      </c>
    </row>
    <row r="30" spans="1:26" s="169" customFormat="1" ht="16.5">
      <c r="A30" s="91">
        <v>77</v>
      </c>
      <c r="B30" s="86" t="s">
        <v>46</v>
      </c>
      <c r="C30" s="87">
        <v>4683</v>
      </c>
      <c r="D30" s="87">
        <v>6334099.3700000001</v>
      </c>
      <c r="E30" s="87">
        <v>998216.14893149259</v>
      </c>
      <c r="F30" s="87">
        <v>7332315.5189314932</v>
      </c>
      <c r="G30" s="160">
        <v>1359.93</v>
      </c>
      <c r="H30" s="161">
        <v>6368552.1900000004</v>
      </c>
      <c r="I30" s="161">
        <v>963763.32893149275</v>
      </c>
      <c r="J30" s="477">
        <f t="shared" si="0"/>
        <v>0.13144051513374289</v>
      </c>
      <c r="K30" s="163">
        <v>191626.240162</v>
      </c>
      <c r="L30" s="163">
        <v>0</v>
      </c>
      <c r="M30" s="163">
        <v>48383.109232382565</v>
      </c>
      <c r="N30" s="163">
        <v>74134.393463607834</v>
      </c>
      <c r="O30" s="163">
        <v>0</v>
      </c>
      <c r="P30" s="164">
        <v>-314220.02499999997</v>
      </c>
      <c r="Q30" s="164">
        <v>62638.926461373107</v>
      </c>
      <c r="R30" s="164">
        <v>44096.0499229294</v>
      </c>
      <c r="S30" s="165">
        <v>6790.3499999999995</v>
      </c>
      <c r="T30" s="207">
        <f t="shared" si="1"/>
        <v>1077212.3731737856</v>
      </c>
      <c r="U30" s="166">
        <v>2693101.7260296349</v>
      </c>
      <c r="V30" s="207">
        <f t="shared" si="3"/>
        <v>3770314.0992034208</v>
      </c>
      <c r="W30" s="207">
        <v>1062975.310328146</v>
      </c>
      <c r="X30" s="87">
        <f t="shared" si="2"/>
        <v>4833289.4095315672</v>
      </c>
      <c r="Y30" s="91">
        <f t="shared" si="4"/>
        <v>1032.0925495476333</v>
      </c>
      <c r="Z30" s="324">
        <v>13</v>
      </c>
    </row>
    <row r="31" spans="1:26" s="169" customFormat="1" ht="16.5">
      <c r="A31" s="91">
        <v>78</v>
      </c>
      <c r="B31" s="86" t="s">
        <v>265</v>
      </c>
      <c r="C31" s="87">
        <v>7979</v>
      </c>
      <c r="D31" s="87">
        <v>9107498.209999999</v>
      </c>
      <c r="E31" s="87">
        <v>2682200.755308751</v>
      </c>
      <c r="F31" s="87">
        <v>11789698.96530875</v>
      </c>
      <c r="G31" s="160">
        <v>1359.93</v>
      </c>
      <c r="H31" s="161">
        <v>10850881.470000001</v>
      </c>
      <c r="I31" s="161">
        <v>938817.49530874938</v>
      </c>
      <c r="J31" s="477">
        <f t="shared" si="0"/>
        <v>7.9630319490872903E-2</v>
      </c>
      <c r="K31" s="163">
        <v>485913.89762266667</v>
      </c>
      <c r="L31" s="163">
        <v>0</v>
      </c>
      <c r="M31" s="163">
        <v>114066.473146278</v>
      </c>
      <c r="N31" s="163">
        <v>140243.8424859856</v>
      </c>
      <c r="O31" s="163">
        <v>0</v>
      </c>
      <c r="P31" s="164">
        <v>-561788.42500000005</v>
      </c>
      <c r="Q31" s="164">
        <v>-1543134.5041248978</v>
      </c>
      <c r="R31" s="164">
        <v>-347526.20240419992</v>
      </c>
      <c r="S31" s="165">
        <v>11569.55</v>
      </c>
      <c r="T31" s="207">
        <f t="shared" si="1"/>
        <v>-761837.8729654178</v>
      </c>
      <c r="U31" s="166">
        <v>-53170.74999094852</v>
      </c>
      <c r="V31" s="207">
        <f t="shared" si="3"/>
        <v>-815008.62295636628</v>
      </c>
      <c r="W31" s="207">
        <v>1250756.2643230706</v>
      </c>
      <c r="X31" s="87">
        <f t="shared" si="2"/>
        <v>435747.64136670437</v>
      </c>
      <c r="Y31" s="91">
        <f t="shared" si="4"/>
        <v>54.611811175172875</v>
      </c>
      <c r="Z31" s="324">
        <v>1</v>
      </c>
    </row>
    <row r="32" spans="1:26" s="169" customFormat="1" ht="16.5">
      <c r="A32" s="91">
        <v>79</v>
      </c>
      <c r="B32" s="86" t="s">
        <v>47</v>
      </c>
      <c r="C32" s="87">
        <v>6785</v>
      </c>
      <c r="D32" s="87">
        <v>8615530.7699999996</v>
      </c>
      <c r="E32" s="87">
        <v>1196601.379270463</v>
      </c>
      <c r="F32" s="87">
        <v>9812132.1492704619</v>
      </c>
      <c r="G32" s="160">
        <v>1359.93</v>
      </c>
      <c r="H32" s="161">
        <v>9227125.0500000007</v>
      </c>
      <c r="I32" s="161">
        <v>585007.09927046113</v>
      </c>
      <c r="J32" s="477">
        <f t="shared" si="0"/>
        <v>5.9620792950078313E-2</v>
      </c>
      <c r="K32" s="163">
        <v>0</v>
      </c>
      <c r="L32" s="163">
        <v>0</v>
      </c>
      <c r="M32" s="163">
        <v>130085.75984883904</v>
      </c>
      <c r="N32" s="163">
        <v>111538.80928946847</v>
      </c>
      <c r="O32" s="163">
        <v>0</v>
      </c>
      <c r="P32" s="164">
        <v>-534842.53500000003</v>
      </c>
      <c r="Q32" s="164">
        <v>-870011.97962409223</v>
      </c>
      <c r="R32" s="164">
        <v>-833475.17045262607</v>
      </c>
      <c r="S32" s="165">
        <v>9838.25</v>
      </c>
      <c r="T32" s="207">
        <f t="shared" si="1"/>
        <v>-1401859.7666679495</v>
      </c>
      <c r="U32" s="166">
        <v>-482305.50769093074</v>
      </c>
      <c r="V32" s="207">
        <f t="shared" si="3"/>
        <v>-1884165.2743588802</v>
      </c>
      <c r="W32" s="207">
        <v>1086400.6993279201</v>
      </c>
      <c r="X32" s="87">
        <f t="shared" si="2"/>
        <v>-797764.57503096014</v>
      </c>
      <c r="Y32" s="91">
        <f t="shared" si="4"/>
        <v>-117.57768239218278</v>
      </c>
      <c r="Z32" s="324">
        <v>4</v>
      </c>
    </row>
    <row r="33" spans="1:26" s="169" customFormat="1" ht="16.5">
      <c r="A33" s="91">
        <v>81</v>
      </c>
      <c r="B33" s="86" t="s">
        <v>266</v>
      </c>
      <c r="C33" s="87">
        <v>2621</v>
      </c>
      <c r="D33" s="87">
        <v>2353664.9099999997</v>
      </c>
      <c r="E33" s="87">
        <v>835178.90188098315</v>
      </c>
      <c r="F33" s="87">
        <v>3188843.8118809829</v>
      </c>
      <c r="G33" s="160">
        <v>1359.93</v>
      </c>
      <c r="H33" s="161">
        <v>3564376.5300000003</v>
      </c>
      <c r="I33" s="161">
        <v>-375532.71811901731</v>
      </c>
      <c r="J33" s="477">
        <f t="shared" si="0"/>
        <v>-0.11776453795568753</v>
      </c>
      <c r="K33" s="163">
        <v>240885.44253000003</v>
      </c>
      <c r="L33" s="163">
        <v>0</v>
      </c>
      <c r="M33" s="163">
        <v>33488.919589317862</v>
      </c>
      <c r="N33" s="163">
        <v>48516.129404364619</v>
      </c>
      <c r="O33" s="163">
        <v>0</v>
      </c>
      <c r="P33" s="164">
        <v>-170716.36499999999</v>
      </c>
      <c r="Q33" s="164">
        <v>290115.99736029241</v>
      </c>
      <c r="R33" s="164">
        <v>412654.12146636535</v>
      </c>
      <c r="S33" s="165">
        <v>3800.45</v>
      </c>
      <c r="T33" s="207">
        <f t="shared" si="1"/>
        <v>483211.9772313229</v>
      </c>
      <c r="U33" s="166">
        <v>266278.30742711219</v>
      </c>
      <c r="V33" s="207">
        <f t="shared" si="3"/>
        <v>749490.28465843503</v>
      </c>
      <c r="W33" s="207">
        <v>628569.95055504888</v>
      </c>
      <c r="X33" s="87">
        <f t="shared" si="2"/>
        <v>1378060.2352134839</v>
      </c>
      <c r="Y33" s="91">
        <f t="shared" si="4"/>
        <v>525.77651095516364</v>
      </c>
      <c r="Z33" s="324">
        <v>7</v>
      </c>
    </row>
    <row r="34" spans="1:26" s="169" customFormat="1" ht="16.5">
      <c r="A34" s="91">
        <v>82</v>
      </c>
      <c r="B34" s="86" t="s">
        <v>48</v>
      </c>
      <c r="C34" s="87">
        <v>9405</v>
      </c>
      <c r="D34" s="87">
        <v>15269203.49</v>
      </c>
      <c r="E34" s="87">
        <v>1171297.6166123943</v>
      </c>
      <c r="F34" s="87">
        <v>16440501.106612395</v>
      </c>
      <c r="G34" s="160">
        <v>1359.93</v>
      </c>
      <c r="H34" s="161">
        <v>12790141.65</v>
      </c>
      <c r="I34" s="161">
        <v>3650359.4566123951</v>
      </c>
      <c r="J34" s="477">
        <f t="shared" si="0"/>
        <v>0.22203456165604435</v>
      </c>
      <c r="K34" s="163">
        <v>0</v>
      </c>
      <c r="L34" s="163">
        <v>0</v>
      </c>
      <c r="M34" s="163">
        <v>83138.317027644953</v>
      </c>
      <c r="N34" s="163">
        <v>161280.89786749988</v>
      </c>
      <c r="O34" s="163">
        <v>0</v>
      </c>
      <c r="P34" s="164">
        <v>-494231.67000000004</v>
      </c>
      <c r="Q34" s="164">
        <v>348473.04083571001</v>
      </c>
      <c r="R34" s="164">
        <v>97994.88333825834</v>
      </c>
      <c r="S34" s="165">
        <v>13637.25</v>
      </c>
      <c r="T34" s="207">
        <f t="shared" si="1"/>
        <v>3860652.1756815081</v>
      </c>
      <c r="U34" s="166">
        <v>2303150.1003213162</v>
      </c>
      <c r="V34" s="207">
        <f t="shared" si="3"/>
        <v>6163802.2760028243</v>
      </c>
      <c r="W34" s="207">
        <v>1420815.5510925855</v>
      </c>
      <c r="X34" s="87">
        <f t="shared" si="2"/>
        <v>7584617.8270954099</v>
      </c>
      <c r="Y34" s="91">
        <f t="shared" si="4"/>
        <v>806.44527667149498</v>
      </c>
      <c r="Z34" s="324">
        <v>5</v>
      </c>
    </row>
    <row r="35" spans="1:26" s="169" customFormat="1" ht="16.5">
      <c r="A35" s="91">
        <v>86</v>
      </c>
      <c r="B35" s="86" t="s">
        <v>49</v>
      </c>
      <c r="C35" s="87">
        <v>8143</v>
      </c>
      <c r="D35" s="87">
        <v>13010539.120000001</v>
      </c>
      <c r="E35" s="87">
        <v>1351984.1827461827</v>
      </c>
      <c r="F35" s="87">
        <v>14362523.302746184</v>
      </c>
      <c r="G35" s="160">
        <v>1359.93</v>
      </c>
      <c r="H35" s="161">
        <v>11073909.99</v>
      </c>
      <c r="I35" s="161">
        <v>3288613.3127461839</v>
      </c>
      <c r="J35" s="477">
        <f t="shared" si="0"/>
        <v>0.22897183478319474</v>
      </c>
      <c r="K35" s="163">
        <v>0</v>
      </c>
      <c r="L35" s="163">
        <v>0</v>
      </c>
      <c r="M35" s="163">
        <v>53837.711654590377</v>
      </c>
      <c r="N35" s="163">
        <v>121924.75355272843</v>
      </c>
      <c r="O35" s="163">
        <v>0</v>
      </c>
      <c r="P35" s="164">
        <v>-469812.32499999995</v>
      </c>
      <c r="Q35" s="164">
        <v>246262.38394632383</v>
      </c>
      <c r="R35" s="164">
        <v>-45427.468053555327</v>
      </c>
      <c r="S35" s="165">
        <v>11807.35</v>
      </c>
      <c r="T35" s="207">
        <f t="shared" si="1"/>
        <v>3207205.7188462713</v>
      </c>
      <c r="U35" s="166">
        <v>2869047.2596968873</v>
      </c>
      <c r="V35" s="207">
        <f t="shared" si="3"/>
        <v>6076252.9785431586</v>
      </c>
      <c r="W35" s="207">
        <v>1438485.8113037464</v>
      </c>
      <c r="X35" s="87">
        <f t="shared" si="2"/>
        <v>7514738.7898469046</v>
      </c>
      <c r="Y35" s="91">
        <f t="shared" si="4"/>
        <v>922.84646811333721</v>
      </c>
      <c r="Z35" s="324">
        <v>5</v>
      </c>
    </row>
    <row r="36" spans="1:26" s="169" customFormat="1" ht="16.5">
      <c r="A36" s="91">
        <v>90</v>
      </c>
      <c r="B36" s="86" t="s">
        <v>50</v>
      </c>
      <c r="C36" s="87">
        <v>3136</v>
      </c>
      <c r="D36" s="87">
        <v>3026291.37</v>
      </c>
      <c r="E36" s="87">
        <v>1312504.497856193</v>
      </c>
      <c r="F36" s="87">
        <v>4338795.8678561933</v>
      </c>
      <c r="G36" s="160">
        <v>1359.93</v>
      </c>
      <c r="H36" s="161">
        <v>4264740.4800000004</v>
      </c>
      <c r="I36" s="161">
        <v>74055.387856192887</v>
      </c>
      <c r="J36" s="477">
        <f t="shared" si="0"/>
        <v>1.7068188988753643E-2</v>
      </c>
      <c r="K36" s="163">
        <v>975751.12767999992</v>
      </c>
      <c r="L36" s="163">
        <v>0</v>
      </c>
      <c r="M36" s="163">
        <v>39068.926088338594</v>
      </c>
      <c r="N36" s="163">
        <v>56633.420558148864</v>
      </c>
      <c r="O36" s="163">
        <v>0</v>
      </c>
      <c r="P36" s="164">
        <v>-203223.9725</v>
      </c>
      <c r="Q36" s="164">
        <v>94114.218245721509</v>
      </c>
      <c r="R36" s="164">
        <v>-675256.10001324408</v>
      </c>
      <c r="S36" s="165">
        <v>4547.2</v>
      </c>
      <c r="T36" s="207">
        <f t="shared" si="1"/>
        <v>365690.20791515772</v>
      </c>
      <c r="U36" s="166">
        <v>-11568.74731487914</v>
      </c>
      <c r="V36" s="207">
        <f t="shared" si="3"/>
        <v>354121.46060027857</v>
      </c>
      <c r="W36" s="207">
        <v>713124.3294630067</v>
      </c>
      <c r="X36" s="87">
        <f t="shared" si="2"/>
        <v>1067245.7900632853</v>
      </c>
      <c r="Y36" s="91">
        <f t="shared" si="4"/>
        <v>340.32072387222109</v>
      </c>
      <c r="Z36" s="324">
        <v>12</v>
      </c>
    </row>
    <row r="37" spans="1:26" s="169" customFormat="1" ht="16.5">
      <c r="A37" s="91">
        <v>91</v>
      </c>
      <c r="B37" s="86" t="s">
        <v>267</v>
      </c>
      <c r="C37" s="87">
        <v>658457</v>
      </c>
      <c r="D37" s="87">
        <v>876452932.53999996</v>
      </c>
      <c r="E37" s="87">
        <v>288843004.63089824</v>
      </c>
      <c r="F37" s="87">
        <v>1165295937.1708982</v>
      </c>
      <c r="G37" s="160">
        <v>1359.93</v>
      </c>
      <c r="H37" s="161">
        <v>895455428.00999999</v>
      </c>
      <c r="I37" s="161">
        <v>269840509.16089821</v>
      </c>
      <c r="J37" s="477">
        <f t="shared" si="0"/>
        <v>0.23156393200513181</v>
      </c>
      <c r="K37" s="163">
        <v>0</v>
      </c>
      <c r="L37" s="163">
        <v>0</v>
      </c>
      <c r="M37" s="163">
        <v>11131201.324985925</v>
      </c>
      <c r="N37" s="163">
        <v>12561352.790450351</v>
      </c>
      <c r="O37" s="163">
        <v>3518191.1113316556</v>
      </c>
      <c r="P37" s="164">
        <v>-80696368.159400001</v>
      </c>
      <c r="Q37" s="164">
        <v>-6980980.3654889707</v>
      </c>
      <c r="R37" s="164">
        <v>-76687612.739061773</v>
      </c>
      <c r="S37" s="165">
        <v>954762.65</v>
      </c>
      <c r="T37" s="207">
        <f t="shared" si="1"/>
        <v>133641055.77371541</v>
      </c>
      <c r="U37" s="166">
        <v>-60743727.182346418</v>
      </c>
      <c r="V37" s="207">
        <f t="shared" si="3"/>
        <v>72897328.591368988</v>
      </c>
      <c r="W37" s="207">
        <v>88279488.98038578</v>
      </c>
      <c r="X37" s="87">
        <f t="shared" si="2"/>
        <v>161176817.57175475</v>
      </c>
      <c r="Y37" s="91">
        <f t="shared" si="4"/>
        <v>244.77956430223196</v>
      </c>
      <c r="Z37" s="324">
        <v>1</v>
      </c>
    </row>
    <row r="38" spans="1:26" s="169" customFormat="1" ht="16.5">
      <c r="A38" s="91">
        <v>92</v>
      </c>
      <c r="B38" s="86" t="s">
        <v>268</v>
      </c>
      <c r="C38" s="87">
        <v>239206</v>
      </c>
      <c r="D38" s="87">
        <v>378049339.44</v>
      </c>
      <c r="E38" s="87">
        <v>129966959.04851484</v>
      </c>
      <c r="F38" s="87">
        <v>508016298.48851484</v>
      </c>
      <c r="G38" s="160">
        <v>1359.93</v>
      </c>
      <c r="H38" s="161">
        <v>325303415.58000004</v>
      </c>
      <c r="I38" s="161">
        <v>182712882.9085148</v>
      </c>
      <c r="J38" s="477">
        <f t="shared" si="0"/>
        <v>0.35965949016229359</v>
      </c>
      <c r="K38" s="163">
        <v>0</v>
      </c>
      <c r="L38" s="163">
        <v>0</v>
      </c>
      <c r="M38" s="163">
        <v>3144743.4849491548</v>
      </c>
      <c r="N38" s="163">
        <v>5206313.1719184378</v>
      </c>
      <c r="O38" s="163">
        <v>3810314.5146148414</v>
      </c>
      <c r="P38" s="164">
        <v>-33111565.099949997</v>
      </c>
      <c r="Q38" s="164">
        <v>-27694606.953011636</v>
      </c>
      <c r="R38" s="164">
        <v>-3093860.6356005617</v>
      </c>
      <c r="S38" s="165">
        <v>346848.7</v>
      </c>
      <c r="T38" s="207">
        <f t="shared" si="1"/>
        <v>131321070.09143505</v>
      </c>
      <c r="U38" s="166">
        <v>-3797594.6678831158</v>
      </c>
      <c r="V38" s="207">
        <f t="shared" si="3"/>
        <v>127523475.42355193</v>
      </c>
      <c r="W38" s="207">
        <v>30036233.761776581</v>
      </c>
      <c r="X38" s="87">
        <f t="shared" si="2"/>
        <v>157559709.18532851</v>
      </c>
      <c r="Y38" s="91">
        <f t="shared" si="4"/>
        <v>658.67791437225037</v>
      </c>
      <c r="Z38" s="324">
        <v>1</v>
      </c>
    </row>
    <row r="39" spans="1:26" s="169" customFormat="1" ht="16.5">
      <c r="A39" s="91">
        <v>97</v>
      </c>
      <c r="B39" s="86" t="s">
        <v>51</v>
      </c>
      <c r="C39" s="87">
        <v>2131</v>
      </c>
      <c r="D39" s="87">
        <v>2088566.68</v>
      </c>
      <c r="E39" s="87">
        <v>1125390.8403082287</v>
      </c>
      <c r="F39" s="87">
        <v>3213957.5203082287</v>
      </c>
      <c r="G39" s="160">
        <v>1359.93</v>
      </c>
      <c r="H39" s="161">
        <v>2898010.83</v>
      </c>
      <c r="I39" s="161">
        <v>315946.6903082286</v>
      </c>
      <c r="J39" s="477">
        <f t="shared" si="0"/>
        <v>9.8304563240751333E-2</v>
      </c>
      <c r="K39" s="163">
        <v>101530.89832000001</v>
      </c>
      <c r="L39" s="163">
        <v>0</v>
      </c>
      <c r="M39" s="163">
        <v>21521.136256412297</v>
      </c>
      <c r="N39" s="163">
        <v>22303.471123502884</v>
      </c>
      <c r="O39" s="163">
        <v>0</v>
      </c>
      <c r="P39" s="164">
        <v>-140193.23499999999</v>
      </c>
      <c r="Q39" s="164">
        <v>-317202.09788532177</v>
      </c>
      <c r="R39" s="164">
        <v>271315.2243055604</v>
      </c>
      <c r="S39" s="165">
        <v>3089.95</v>
      </c>
      <c r="T39" s="207">
        <f t="shared" si="1"/>
        <v>278312.03742838243</v>
      </c>
      <c r="U39" s="166">
        <v>148005.49223321679</v>
      </c>
      <c r="V39" s="207">
        <f t="shared" si="3"/>
        <v>426317.5296615992</v>
      </c>
      <c r="W39" s="207">
        <v>454103.40579262201</v>
      </c>
      <c r="X39" s="87">
        <f t="shared" si="2"/>
        <v>880420.93545422121</v>
      </c>
      <c r="Y39" s="91">
        <f t="shared" si="4"/>
        <v>413.14919542666411</v>
      </c>
      <c r="Z39" s="324">
        <v>10</v>
      </c>
    </row>
    <row r="40" spans="1:26" s="169" customFormat="1" ht="16.5">
      <c r="A40" s="91">
        <v>98</v>
      </c>
      <c r="B40" s="86" t="s">
        <v>52</v>
      </c>
      <c r="C40" s="87">
        <v>23090</v>
      </c>
      <c r="D40" s="87">
        <v>36880455.07</v>
      </c>
      <c r="E40" s="87">
        <v>3480207.425138962</v>
      </c>
      <c r="F40" s="87">
        <v>40360662.495138966</v>
      </c>
      <c r="G40" s="160">
        <v>1359.93</v>
      </c>
      <c r="H40" s="161">
        <v>31400783.700000003</v>
      </c>
      <c r="I40" s="161">
        <v>8959878.7951389626</v>
      </c>
      <c r="J40" s="477">
        <f t="shared" si="0"/>
        <v>0.22199533509188779</v>
      </c>
      <c r="K40" s="163">
        <v>0</v>
      </c>
      <c r="L40" s="163">
        <v>0</v>
      </c>
      <c r="M40" s="163">
        <v>187646.01136506288</v>
      </c>
      <c r="N40" s="163">
        <v>448821.72474295646</v>
      </c>
      <c r="O40" s="163">
        <v>0</v>
      </c>
      <c r="P40" s="164">
        <v>-1464209.6379999998</v>
      </c>
      <c r="Q40" s="164">
        <v>4335426.4234630624</v>
      </c>
      <c r="R40" s="164">
        <v>3029037.0495852563</v>
      </c>
      <c r="S40" s="164">
        <v>33480.5</v>
      </c>
      <c r="T40" s="207">
        <f t="shared" si="1"/>
        <v>15530080.8662953</v>
      </c>
      <c r="U40" s="166">
        <v>6678970.2927188799</v>
      </c>
      <c r="V40" s="207">
        <f t="shared" si="3"/>
        <v>22209051.15901418</v>
      </c>
      <c r="W40" s="207">
        <v>3487316.6869670544</v>
      </c>
      <c r="X40" s="87">
        <f t="shared" si="2"/>
        <v>25696367.845981233</v>
      </c>
      <c r="Y40" s="91">
        <f t="shared" si="4"/>
        <v>1112.8786420953327</v>
      </c>
      <c r="Z40" s="324">
        <v>7</v>
      </c>
    </row>
    <row r="41" spans="1:26" s="169" customFormat="1" ht="16.5">
      <c r="A41" s="91">
        <v>102</v>
      </c>
      <c r="B41" s="86" t="s">
        <v>269</v>
      </c>
      <c r="C41" s="87">
        <v>9870</v>
      </c>
      <c r="D41" s="87">
        <v>13172714.940000001</v>
      </c>
      <c r="E41" s="87">
        <v>1787539.6071900455</v>
      </c>
      <c r="F41" s="87">
        <v>14960254.547190048</v>
      </c>
      <c r="G41" s="160">
        <v>1359.93</v>
      </c>
      <c r="H41" s="161">
        <v>13422509.100000001</v>
      </c>
      <c r="I41" s="161">
        <v>1537745.4471900463</v>
      </c>
      <c r="J41" s="477">
        <f t="shared" si="0"/>
        <v>0.10278872209957669</v>
      </c>
      <c r="K41" s="163">
        <v>0</v>
      </c>
      <c r="L41" s="163">
        <v>0</v>
      </c>
      <c r="M41" s="163">
        <v>129648.74945751394</v>
      </c>
      <c r="N41" s="163">
        <v>169919.89822828633</v>
      </c>
      <c r="O41" s="163">
        <v>0</v>
      </c>
      <c r="P41" s="164">
        <v>-602903.45000000007</v>
      </c>
      <c r="Q41" s="164">
        <v>1048170.5654000834</v>
      </c>
      <c r="R41" s="164">
        <v>660474.0562988912</v>
      </c>
      <c r="S41" s="165">
        <v>14311.5</v>
      </c>
      <c r="T41" s="207">
        <f t="shared" si="1"/>
        <v>2957366.766574821</v>
      </c>
      <c r="U41" s="166">
        <v>4158820.6476539145</v>
      </c>
      <c r="V41" s="207">
        <f t="shared" si="3"/>
        <v>7116187.4142287355</v>
      </c>
      <c r="W41" s="207">
        <v>2161681.9961973322</v>
      </c>
      <c r="X41" s="87">
        <f t="shared" si="2"/>
        <v>9277869.4104260672</v>
      </c>
      <c r="Y41" s="91">
        <f t="shared" si="4"/>
        <v>940.00703246464718</v>
      </c>
      <c r="Z41" s="324">
        <v>4</v>
      </c>
    </row>
    <row r="42" spans="1:26" s="169" customFormat="1" ht="16.5">
      <c r="A42" s="91">
        <v>103</v>
      </c>
      <c r="B42" s="86" t="s">
        <v>53</v>
      </c>
      <c r="C42" s="87">
        <v>2166</v>
      </c>
      <c r="D42" s="87">
        <v>3017765.58</v>
      </c>
      <c r="E42" s="87">
        <v>390627.18698231084</v>
      </c>
      <c r="F42" s="87">
        <v>3408392.7669823109</v>
      </c>
      <c r="G42" s="160">
        <v>1359.93</v>
      </c>
      <c r="H42" s="161">
        <v>2945608.3800000004</v>
      </c>
      <c r="I42" s="161">
        <v>462784.38698231056</v>
      </c>
      <c r="J42" s="477">
        <f t="shared" si="0"/>
        <v>0.13577789257898409</v>
      </c>
      <c r="K42" s="163">
        <v>0</v>
      </c>
      <c r="L42" s="163">
        <v>0</v>
      </c>
      <c r="M42" s="163">
        <v>17700.101388759638</v>
      </c>
      <c r="N42" s="163">
        <v>14431.037468238708</v>
      </c>
      <c r="O42" s="163">
        <v>0</v>
      </c>
      <c r="P42" s="164">
        <v>-135954.095</v>
      </c>
      <c r="Q42" s="164">
        <v>205163.71927565767</v>
      </c>
      <c r="R42" s="164">
        <v>123638.49758452934</v>
      </c>
      <c r="S42" s="165">
        <v>3140.7</v>
      </c>
      <c r="T42" s="207">
        <f t="shared" si="1"/>
        <v>690904.34769949596</v>
      </c>
      <c r="U42" s="166">
        <v>1108079.1228638655</v>
      </c>
      <c r="V42" s="207">
        <f t="shared" si="3"/>
        <v>1798983.4705633614</v>
      </c>
      <c r="W42" s="207">
        <v>497462.05417832138</v>
      </c>
      <c r="X42" s="87">
        <f t="shared" si="2"/>
        <v>2296445.5247416827</v>
      </c>
      <c r="Y42" s="91">
        <f t="shared" si="4"/>
        <v>1060.2241573137962</v>
      </c>
      <c r="Z42" s="324">
        <v>5</v>
      </c>
    </row>
    <row r="43" spans="1:26" s="169" customFormat="1" ht="16.5">
      <c r="A43" s="91">
        <v>105</v>
      </c>
      <c r="B43" s="86" t="s">
        <v>54</v>
      </c>
      <c r="C43" s="87">
        <v>2139</v>
      </c>
      <c r="D43" s="87">
        <v>1903161.69</v>
      </c>
      <c r="E43" s="87">
        <v>1324878.1668727014</v>
      </c>
      <c r="F43" s="87">
        <v>3228039.8568727011</v>
      </c>
      <c r="G43" s="160">
        <v>1359.93</v>
      </c>
      <c r="H43" s="161">
        <v>2908890.27</v>
      </c>
      <c r="I43" s="161">
        <v>319149.58687270107</v>
      </c>
      <c r="J43" s="477">
        <f t="shared" si="0"/>
        <v>9.8867920169328577E-2</v>
      </c>
      <c r="K43" s="163">
        <v>682561.89025199995</v>
      </c>
      <c r="L43" s="163">
        <v>0</v>
      </c>
      <c r="M43" s="163">
        <v>21012.432458026029</v>
      </c>
      <c r="N43" s="163">
        <v>37626.341060475192</v>
      </c>
      <c r="O43" s="163">
        <v>0</v>
      </c>
      <c r="P43" s="164">
        <v>-115956.395</v>
      </c>
      <c r="Q43" s="164">
        <v>338605.69872906734</v>
      </c>
      <c r="R43" s="164">
        <v>353435.51227285573</v>
      </c>
      <c r="S43" s="165">
        <v>3101.5499999999997</v>
      </c>
      <c r="T43" s="207">
        <f t="shared" si="1"/>
        <v>1639536.6166451254</v>
      </c>
      <c r="U43" s="166">
        <v>799732.63808291405</v>
      </c>
      <c r="V43" s="207">
        <f t="shared" si="3"/>
        <v>2439269.2547280397</v>
      </c>
      <c r="W43" s="207">
        <v>501643.39813616365</v>
      </c>
      <c r="X43" s="87">
        <f t="shared" si="2"/>
        <v>2940912.6528642033</v>
      </c>
      <c r="Y43" s="91">
        <f t="shared" si="4"/>
        <v>1374.9007259767197</v>
      </c>
      <c r="Z43" s="324">
        <v>18</v>
      </c>
    </row>
    <row r="44" spans="1:26" s="169" customFormat="1" ht="16.5">
      <c r="A44" s="91">
        <v>106</v>
      </c>
      <c r="B44" s="86" t="s">
        <v>270</v>
      </c>
      <c r="C44" s="87">
        <v>46880</v>
      </c>
      <c r="D44" s="87">
        <v>67321637.789999992</v>
      </c>
      <c r="E44" s="87">
        <v>10238618.015843855</v>
      </c>
      <c r="F44" s="87">
        <v>77560255.805843845</v>
      </c>
      <c r="G44" s="160">
        <v>1359.93</v>
      </c>
      <c r="H44" s="161">
        <v>63753518.400000006</v>
      </c>
      <c r="I44" s="161">
        <v>13806737.405843839</v>
      </c>
      <c r="J44" s="477">
        <f t="shared" si="0"/>
        <v>0.1780130462747076</v>
      </c>
      <c r="K44" s="163">
        <v>0</v>
      </c>
      <c r="L44" s="163">
        <v>0</v>
      </c>
      <c r="M44" s="163">
        <v>579190.9277779744</v>
      </c>
      <c r="N44" s="163">
        <v>824947.71604041965</v>
      </c>
      <c r="O44" s="163">
        <v>126467.27095406462</v>
      </c>
      <c r="P44" s="164">
        <v>-4762826.3232500004</v>
      </c>
      <c r="Q44" s="164">
        <v>1749488.2548557413</v>
      </c>
      <c r="R44" s="164">
        <v>3681008.4198144875</v>
      </c>
      <c r="S44" s="165">
        <v>67976</v>
      </c>
      <c r="T44" s="207">
        <f t="shared" si="1"/>
        <v>16072989.672036525</v>
      </c>
      <c r="U44" s="166">
        <v>-202173.25492259031</v>
      </c>
      <c r="V44" s="207">
        <f t="shared" si="3"/>
        <v>15870816.417113934</v>
      </c>
      <c r="W44" s="207">
        <v>6711225.9388995422</v>
      </c>
      <c r="X44" s="87">
        <f t="shared" si="2"/>
        <v>22582042.356013477</v>
      </c>
      <c r="Y44" s="91">
        <f t="shared" si="4"/>
        <v>481.69885571701104</v>
      </c>
      <c r="Z44" s="324">
        <v>1</v>
      </c>
    </row>
    <row r="45" spans="1:26" s="169" customFormat="1" ht="16.5">
      <c r="A45" s="91">
        <v>108</v>
      </c>
      <c r="B45" s="86" t="s">
        <v>271</v>
      </c>
      <c r="C45" s="87">
        <v>10337</v>
      </c>
      <c r="D45" s="87">
        <v>16274657.65</v>
      </c>
      <c r="E45" s="87">
        <v>1455497.324386731</v>
      </c>
      <c r="F45" s="87">
        <v>17730154.974386733</v>
      </c>
      <c r="G45" s="160">
        <v>1359.93</v>
      </c>
      <c r="H45" s="161">
        <v>14057596.41</v>
      </c>
      <c r="I45" s="161">
        <v>3672558.5643867329</v>
      </c>
      <c r="J45" s="477">
        <f t="shared" si="0"/>
        <v>0.20713629236135669</v>
      </c>
      <c r="K45" s="163">
        <v>0</v>
      </c>
      <c r="L45" s="163">
        <v>0</v>
      </c>
      <c r="M45" s="163">
        <v>90202.235734264992</v>
      </c>
      <c r="N45" s="163">
        <v>199734.07590047046</v>
      </c>
      <c r="O45" s="163">
        <v>0</v>
      </c>
      <c r="P45" s="164">
        <v>-643915.46250000002</v>
      </c>
      <c r="Q45" s="164">
        <v>632336.26354080834</v>
      </c>
      <c r="R45" s="164">
        <v>90917.135641304398</v>
      </c>
      <c r="S45" s="165">
        <v>14988.65</v>
      </c>
      <c r="T45" s="207">
        <f t="shared" si="1"/>
        <v>4056821.462703581</v>
      </c>
      <c r="U45" s="166">
        <v>4481128.5037412439</v>
      </c>
      <c r="V45" s="207">
        <f t="shared" si="3"/>
        <v>8537949.9664448239</v>
      </c>
      <c r="W45" s="207">
        <v>1764880.5176937785</v>
      </c>
      <c r="X45" s="87">
        <f t="shared" si="2"/>
        <v>10302830.484138602</v>
      </c>
      <c r="Y45" s="91">
        <f t="shared" si="4"/>
        <v>996.69444559723343</v>
      </c>
      <c r="Z45" s="324">
        <v>6</v>
      </c>
    </row>
    <row r="46" spans="1:26" s="169" customFormat="1" ht="16.5">
      <c r="A46" s="91">
        <v>109</v>
      </c>
      <c r="B46" s="86" t="s">
        <v>272</v>
      </c>
      <c r="C46" s="87">
        <v>67971</v>
      </c>
      <c r="D46" s="87">
        <v>92340976.25</v>
      </c>
      <c r="E46" s="87">
        <v>14111744.116995094</v>
      </c>
      <c r="F46" s="87">
        <v>106452720.3669951</v>
      </c>
      <c r="G46" s="160">
        <v>1359.93</v>
      </c>
      <c r="H46" s="161">
        <v>92435802.030000001</v>
      </c>
      <c r="I46" s="161">
        <v>14016918.336995095</v>
      </c>
      <c r="J46" s="477">
        <f t="shared" si="0"/>
        <v>0.13167271149738452</v>
      </c>
      <c r="K46" s="163">
        <v>0</v>
      </c>
      <c r="L46" s="163">
        <v>0</v>
      </c>
      <c r="M46" s="163">
        <v>889856.10689514456</v>
      </c>
      <c r="N46" s="163">
        <v>1318713.2727959771</v>
      </c>
      <c r="O46" s="163">
        <v>147278.64335499911</v>
      </c>
      <c r="P46" s="164">
        <v>-6747383.1845499994</v>
      </c>
      <c r="Q46" s="164">
        <v>-1056323.821490908</v>
      </c>
      <c r="R46" s="164">
        <v>2251283.1293844273</v>
      </c>
      <c r="S46" s="165">
        <v>98557.95</v>
      </c>
      <c r="T46" s="207">
        <f t="shared" si="1"/>
        <v>10918900.433384735</v>
      </c>
      <c r="U46" s="166">
        <v>7033183.3112761276</v>
      </c>
      <c r="V46" s="207">
        <f t="shared" si="3"/>
        <v>17952083.744660862</v>
      </c>
      <c r="W46" s="207">
        <v>10510009.629210038</v>
      </c>
      <c r="X46" s="87">
        <f t="shared" si="2"/>
        <v>28462093.373870902</v>
      </c>
      <c r="Y46" s="91">
        <f t="shared" si="4"/>
        <v>418.73877644688031</v>
      </c>
      <c r="Z46" s="324">
        <v>5</v>
      </c>
    </row>
    <row r="47" spans="1:26" s="169" customFormat="1" ht="16.5">
      <c r="A47" s="91">
        <v>111</v>
      </c>
      <c r="B47" s="86" t="s">
        <v>55</v>
      </c>
      <c r="C47" s="87">
        <v>18344</v>
      </c>
      <c r="D47" s="87">
        <v>19015667.670000002</v>
      </c>
      <c r="E47" s="87">
        <v>4077910.9697553529</v>
      </c>
      <c r="F47" s="87">
        <v>23093578.639755353</v>
      </c>
      <c r="G47" s="160">
        <v>1359.93</v>
      </c>
      <c r="H47" s="161">
        <v>24946555.920000002</v>
      </c>
      <c r="I47" s="161">
        <v>-1852977.2802446485</v>
      </c>
      <c r="J47" s="477">
        <f t="shared" si="0"/>
        <v>-8.0237771250176337E-2</v>
      </c>
      <c r="K47" s="163">
        <v>0</v>
      </c>
      <c r="L47" s="163">
        <v>0</v>
      </c>
      <c r="M47" s="163">
        <v>221635.63238444732</v>
      </c>
      <c r="N47" s="163">
        <v>377648.30821863894</v>
      </c>
      <c r="O47" s="163">
        <v>0</v>
      </c>
      <c r="P47" s="164">
        <v>-1591579.1502499999</v>
      </c>
      <c r="Q47" s="164">
        <v>4154602.9293716196</v>
      </c>
      <c r="R47" s="164">
        <v>4471601.8892766926</v>
      </c>
      <c r="S47" s="165">
        <v>26598.799999999999</v>
      </c>
      <c r="T47" s="207">
        <f t="shared" si="1"/>
        <v>5807531.1287567494</v>
      </c>
      <c r="U47" s="166">
        <v>5598052.7324047554</v>
      </c>
      <c r="V47" s="207">
        <f t="shared" si="3"/>
        <v>11405583.861161504</v>
      </c>
      <c r="W47" s="207">
        <v>3115929.4168748241</v>
      </c>
      <c r="X47" s="87">
        <f t="shared" si="2"/>
        <v>14521513.278036328</v>
      </c>
      <c r="Y47" s="91">
        <f t="shared" si="4"/>
        <v>791.62196238750153</v>
      </c>
      <c r="Z47" s="324">
        <v>7</v>
      </c>
    </row>
    <row r="48" spans="1:26" s="169" customFormat="1" ht="16.5">
      <c r="A48" s="91">
        <v>139</v>
      </c>
      <c r="B48" s="86" t="s">
        <v>273</v>
      </c>
      <c r="C48" s="87">
        <v>9912</v>
      </c>
      <c r="D48" s="87">
        <v>20295203.419999998</v>
      </c>
      <c r="E48" s="87">
        <v>2254342.6806585109</v>
      </c>
      <c r="F48" s="87">
        <v>22549546.10065851</v>
      </c>
      <c r="G48" s="160">
        <v>1359.93</v>
      </c>
      <c r="H48" s="161">
        <v>13479626.16</v>
      </c>
      <c r="I48" s="161">
        <v>9069919.9406585097</v>
      </c>
      <c r="J48" s="477">
        <f t="shared" si="0"/>
        <v>0.40222184074887624</v>
      </c>
      <c r="K48" s="163">
        <v>0</v>
      </c>
      <c r="L48" s="163">
        <v>0</v>
      </c>
      <c r="M48" s="163">
        <v>84692.428518966044</v>
      </c>
      <c r="N48" s="163">
        <v>169232.48582984722</v>
      </c>
      <c r="O48" s="163">
        <v>16817.666088945371</v>
      </c>
      <c r="P48" s="164">
        <v>-543358.18500000006</v>
      </c>
      <c r="Q48" s="164">
        <v>-534634.40564460063</v>
      </c>
      <c r="R48" s="164">
        <v>-955570.43802996131</v>
      </c>
      <c r="S48" s="165">
        <v>14372.4</v>
      </c>
      <c r="T48" s="207">
        <f t="shared" si="1"/>
        <v>7321471.8924217056</v>
      </c>
      <c r="U48" s="166">
        <v>5671369.5595834516</v>
      </c>
      <c r="V48" s="207">
        <f t="shared" si="3"/>
        <v>12992841.452005157</v>
      </c>
      <c r="W48" s="207">
        <v>1480868.7365664409</v>
      </c>
      <c r="X48" s="87">
        <f t="shared" si="2"/>
        <v>14473710.188571598</v>
      </c>
      <c r="Y48" s="91">
        <f t="shared" si="4"/>
        <v>1460.2209633345035</v>
      </c>
      <c r="Z48" s="324">
        <v>17</v>
      </c>
    </row>
    <row r="49" spans="1:26" s="169" customFormat="1" ht="16.5">
      <c r="A49" s="91">
        <v>140</v>
      </c>
      <c r="B49" s="86" t="s">
        <v>274</v>
      </c>
      <c r="C49" s="87">
        <v>20958</v>
      </c>
      <c r="D49" s="87">
        <v>28936227.030000001</v>
      </c>
      <c r="E49" s="87">
        <v>3651615.5816591224</v>
      </c>
      <c r="F49" s="87">
        <v>32587842.611659124</v>
      </c>
      <c r="G49" s="160">
        <v>1359.93</v>
      </c>
      <c r="H49" s="161">
        <v>28501412.940000001</v>
      </c>
      <c r="I49" s="161">
        <v>4086429.6716591232</v>
      </c>
      <c r="J49" s="477">
        <f t="shared" si="0"/>
        <v>0.12539736736659884</v>
      </c>
      <c r="K49" s="163">
        <v>328738.91657599999</v>
      </c>
      <c r="L49" s="163">
        <v>0</v>
      </c>
      <c r="M49" s="163">
        <v>293308.7463709726</v>
      </c>
      <c r="N49" s="163">
        <v>447220.93441073614</v>
      </c>
      <c r="O49" s="163">
        <v>0</v>
      </c>
      <c r="P49" s="164">
        <v>-1739033.6458999999</v>
      </c>
      <c r="Q49" s="164">
        <v>6270362.2196530169</v>
      </c>
      <c r="R49" s="164">
        <v>3747967.5276693455</v>
      </c>
      <c r="S49" s="165">
        <v>30389.1</v>
      </c>
      <c r="T49" s="207">
        <f t="shared" si="1"/>
        <v>13465383.470439194</v>
      </c>
      <c r="U49" s="166">
        <v>7495485.2801185129</v>
      </c>
      <c r="V49" s="207">
        <f t="shared" si="3"/>
        <v>20960868.750557706</v>
      </c>
      <c r="W49" s="207">
        <v>3680626.5974915633</v>
      </c>
      <c r="X49" s="87">
        <f t="shared" si="2"/>
        <v>24641495.348049268</v>
      </c>
      <c r="Y49" s="91">
        <f t="shared" si="4"/>
        <v>1175.7560524882751</v>
      </c>
      <c r="Z49" s="324">
        <v>11</v>
      </c>
    </row>
    <row r="50" spans="1:26" s="169" customFormat="1" ht="16.5">
      <c r="A50" s="91">
        <v>142</v>
      </c>
      <c r="B50" s="86" t="s">
        <v>275</v>
      </c>
      <c r="C50" s="87">
        <v>6559</v>
      </c>
      <c r="D50" s="87">
        <v>8775061.3599999994</v>
      </c>
      <c r="E50" s="87">
        <v>1234000.1965498724</v>
      </c>
      <c r="F50" s="87">
        <v>10009061.556549871</v>
      </c>
      <c r="G50" s="160">
        <v>1359.93</v>
      </c>
      <c r="H50" s="161">
        <v>8919780.870000001</v>
      </c>
      <c r="I50" s="161">
        <v>1089280.6865498703</v>
      </c>
      <c r="J50" s="477">
        <f t="shared" si="0"/>
        <v>0.10882945223141838</v>
      </c>
      <c r="K50" s="163">
        <v>0</v>
      </c>
      <c r="L50" s="163">
        <v>0</v>
      </c>
      <c r="M50" s="163">
        <v>66044.047517840372</v>
      </c>
      <c r="N50" s="163">
        <v>92307.502564715061</v>
      </c>
      <c r="O50" s="163">
        <v>0</v>
      </c>
      <c r="P50" s="164">
        <v>-398751.35499999998</v>
      </c>
      <c r="Q50" s="164">
        <v>-71566.627596771534</v>
      </c>
      <c r="R50" s="164">
        <v>140890.71835605166</v>
      </c>
      <c r="S50" s="165">
        <v>9510.5499999999993</v>
      </c>
      <c r="T50" s="207">
        <f t="shared" si="1"/>
        <v>927715.52239170589</v>
      </c>
      <c r="U50" s="166">
        <v>2505487.6044492419</v>
      </c>
      <c r="V50" s="207">
        <f t="shared" si="3"/>
        <v>3433203.1268409477</v>
      </c>
      <c r="W50" s="207">
        <v>1192204.6543184987</v>
      </c>
      <c r="X50" s="87">
        <f t="shared" si="2"/>
        <v>4625407.7811594466</v>
      </c>
      <c r="Y50" s="91">
        <f t="shared" si="4"/>
        <v>705.20014958979209</v>
      </c>
      <c r="Z50" s="324">
        <v>7</v>
      </c>
    </row>
    <row r="51" spans="1:26" s="169" customFormat="1" ht="16.5">
      <c r="A51" s="91">
        <v>143</v>
      </c>
      <c r="B51" s="86" t="s">
        <v>276</v>
      </c>
      <c r="C51" s="87">
        <v>6877</v>
      </c>
      <c r="D51" s="87">
        <v>8854239.7599999998</v>
      </c>
      <c r="E51" s="87">
        <v>1485124.8459191124</v>
      </c>
      <c r="F51" s="87">
        <v>10339364.605919112</v>
      </c>
      <c r="G51" s="160">
        <v>1359.93</v>
      </c>
      <c r="H51" s="161">
        <v>9352238.6100000013</v>
      </c>
      <c r="I51" s="161">
        <v>987125.99591911025</v>
      </c>
      <c r="J51" s="477">
        <f t="shared" si="0"/>
        <v>9.5472597547628532E-2</v>
      </c>
      <c r="K51" s="163">
        <v>34758.705349333337</v>
      </c>
      <c r="L51" s="163">
        <v>0</v>
      </c>
      <c r="M51" s="163">
        <v>74101.929902237694</v>
      </c>
      <c r="N51" s="163">
        <v>121619.45212383695</v>
      </c>
      <c r="O51" s="163">
        <v>0</v>
      </c>
      <c r="P51" s="164">
        <v>-502742.64500000002</v>
      </c>
      <c r="Q51" s="164">
        <v>-176703.40341126439</v>
      </c>
      <c r="R51" s="164">
        <v>251739.65739487222</v>
      </c>
      <c r="S51" s="165">
        <v>9971.65</v>
      </c>
      <c r="T51" s="207">
        <f t="shared" si="1"/>
        <v>799871.34227812605</v>
      </c>
      <c r="U51" s="166">
        <v>2511480.328180186</v>
      </c>
      <c r="V51" s="207">
        <f t="shared" si="3"/>
        <v>3311351.6704583121</v>
      </c>
      <c r="W51" s="207">
        <v>1376624.841600894</v>
      </c>
      <c r="X51" s="87">
        <f t="shared" si="2"/>
        <v>4687976.5120592061</v>
      </c>
      <c r="Y51" s="91">
        <f t="shared" si="4"/>
        <v>681.68918308262414</v>
      </c>
      <c r="Z51" s="324">
        <v>6</v>
      </c>
    </row>
    <row r="52" spans="1:26" s="169" customFormat="1" ht="16.5">
      <c r="A52" s="91">
        <v>145</v>
      </c>
      <c r="B52" s="86" t="s">
        <v>277</v>
      </c>
      <c r="C52" s="87">
        <v>12366</v>
      </c>
      <c r="D52" s="87">
        <v>22318568.309999999</v>
      </c>
      <c r="E52" s="87">
        <v>1404074.684282722</v>
      </c>
      <c r="F52" s="87">
        <v>23722642.994282722</v>
      </c>
      <c r="G52" s="160">
        <v>1359.93</v>
      </c>
      <c r="H52" s="161">
        <v>16816894.379999999</v>
      </c>
      <c r="I52" s="161">
        <v>6905748.6142827235</v>
      </c>
      <c r="J52" s="477">
        <f t="shared" si="0"/>
        <v>0.29110367744214016</v>
      </c>
      <c r="K52" s="163">
        <v>0</v>
      </c>
      <c r="L52" s="163">
        <v>0</v>
      </c>
      <c r="M52" s="163">
        <v>101925.37767350522</v>
      </c>
      <c r="N52" s="163">
        <v>205665.74141354731</v>
      </c>
      <c r="O52" s="163">
        <v>60395.122432058059</v>
      </c>
      <c r="P52" s="164">
        <v>-681330.79500000004</v>
      </c>
      <c r="Q52" s="164">
        <v>1593397.3832346916</v>
      </c>
      <c r="R52" s="164">
        <v>27999.957431392664</v>
      </c>
      <c r="S52" s="165">
        <v>17930.7</v>
      </c>
      <c r="T52" s="207">
        <f t="shared" si="1"/>
        <v>8231732.1014679186</v>
      </c>
      <c r="U52" s="166">
        <v>5814647.8595180539</v>
      </c>
      <c r="V52" s="207">
        <f t="shared" si="3"/>
        <v>14046379.960985973</v>
      </c>
      <c r="W52" s="207">
        <v>2214616.8171209665</v>
      </c>
      <c r="X52" s="87">
        <f t="shared" si="2"/>
        <v>16260996.778106939</v>
      </c>
      <c r="Y52" s="91">
        <f t="shared" si="4"/>
        <v>1314.9762880565211</v>
      </c>
      <c r="Z52" s="324">
        <v>14</v>
      </c>
    </row>
    <row r="53" spans="1:26" s="169" customFormat="1" ht="16.5">
      <c r="A53" s="91">
        <v>146</v>
      </c>
      <c r="B53" s="86" t="s">
        <v>278</v>
      </c>
      <c r="C53" s="87">
        <v>4643</v>
      </c>
      <c r="D53" s="87">
        <v>4004697.21</v>
      </c>
      <c r="E53" s="87">
        <v>2940176.4320446323</v>
      </c>
      <c r="F53" s="87">
        <v>6944873.6420446318</v>
      </c>
      <c r="G53" s="160">
        <v>1359.93</v>
      </c>
      <c r="H53" s="161">
        <v>6314154.9900000002</v>
      </c>
      <c r="I53" s="161">
        <v>630718.65204463154</v>
      </c>
      <c r="J53" s="477">
        <f t="shared" si="0"/>
        <v>9.081787294533733E-2</v>
      </c>
      <c r="K53" s="163">
        <v>1331039.8623840001</v>
      </c>
      <c r="L53" s="163">
        <v>0</v>
      </c>
      <c r="M53" s="163">
        <v>58034.775686602195</v>
      </c>
      <c r="N53" s="163">
        <v>79016.066248970048</v>
      </c>
      <c r="O53" s="163">
        <v>0</v>
      </c>
      <c r="P53" s="164">
        <v>-266265.27999999997</v>
      </c>
      <c r="Q53" s="164">
        <v>1279545.0623940355</v>
      </c>
      <c r="R53" s="164">
        <v>597398.68318906007</v>
      </c>
      <c r="S53" s="165">
        <v>6732.3499999999995</v>
      </c>
      <c r="T53" s="207">
        <f t="shared" si="1"/>
        <v>3716220.1719472995</v>
      </c>
      <c r="U53" s="166">
        <v>487527.99831726344</v>
      </c>
      <c r="V53" s="207">
        <f t="shared" si="3"/>
        <v>4203748.1702645626</v>
      </c>
      <c r="W53" s="207">
        <v>1027671.2188625729</v>
      </c>
      <c r="X53" s="87">
        <f t="shared" si="2"/>
        <v>5231419.3891271353</v>
      </c>
      <c r="Y53" s="91">
        <f t="shared" si="4"/>
        <v>1126.7325843478645</v>
      </c>
      <c r="Z53" s="324">
        <v>12</v>
      </c>
    </row>
    <row r="54" spans="1:26" s="169" customFormat="1" ht="16.5">
      <c r="A54" s="91">
        <v>148</v>
      </c>
      <c r="B54" s="86" t="s">
        <v>279</v>
      </c>
      <c r="C54" s="87">
        <v>7008</v>
      </c>
      <c r="D54" s="87">
        <v>8018043.0899999989</v>
      </c>
      <c r="E54" s="87">
        <v>6950151.3976837471</v>
      </c>
      <c r="F54" s="87">
        <v>14968194.487683747</v>
      </c>
      <c r="G54" s="160">
        <v>1359.93</v>
      </c>
      <c r="H54" s="161">
        <v>9530389.4400000013</v>
      </c>
      <c r="I54" s="161">
        <v>5437805.0476837456</v>
      </c>
      <c r="J54" s="477">
        <f t="shared" si="0"/>
        <v>0.36329064618702844</v>
      </c>
      <c r="K54" s="163">
        <v>2071302.7848960003</v>
      </c>
      <c r="L54" s="163">
        <v>425329.25</v>
      </c>
      <c r="M54" s="163">
        <v>87527.102097904528</v>
      </c>
      <c r="N54" s="163">
        <v>137201.99467886216</v>
      </c>
      <c r="O54" s="163">
        <v>26783.286464422024</v>
      </c>
      <c r="P54" s="164">
        <v>-349785.22499999998</v>
      </c>
      <c r="Q54" s="164">
        <v>-56517.299530779419</v>
      </c>
      <c r="R54" s="164">
        <v>1965943.6151336934</v>
      </c>
      <c r="S54" s="165">
        <v>10161.6</v>
      </c>
      <c r="T54" s="207">
        <f t="shared" si="1"/>
        <v>9755752.1564238481</v>
      </c>
      <c r="U54" s="166">
        <v>-37835.938078849445</v>
      </c>
      <c r="V54" s="207">
        <f t="shared" si="3"/>
        <v>9717916.2183449995</v>
      </c>
      <c r="W54" s="207">
        <v>1158727.0007333471</v>
      </c>
      <c r="X54" s="87">
        <f t="shared" si="2"/>
        <v>10876643.219078347</v>
      </c>
      <c r="Y54" s="91">
        <f t="shared" si="4"/>
        <v>1552.032422813691</v>
      </c>
      <c r="Z54" s="324">
        <v>19</v>
      </c>
    </row>
    <row r="55" spans="1:26" s="169" customFormat="1" ht="16.5">
      <c r="A55" s="91">
        <v>149</v>
      </c>
      <c r="B55" s="86" t="s">
        <v>280</v>
      </c>
      <c r="C55" s="87">
        <v>5353</v>
      </c>
      <c r="D55" s="87">
        <v>7652940.79</v>
      </c>
      <c r="E55" s="87">
        <v>2003265.6692354458</v>
      </c>
      <c r="F55" s="87">
        <v>9656206.4592354465</v>
      </c>
      <c r="G55" s="160">
        <v>1359.93</v>
      </c>
      <c r="H55" s="161">
        <v>7279705.29</v>
      </c>
      <c r="I55" s="161">
        <v>2376501.1692354465</v>
      </c>
      <c r="J55" s="477">
        <f t="shared" si="0"/>
        <v>0.2461112631827066</v>
      </c>
      <c r="K55" s="163">
        <v>0</v>
      </c>
      <c r="L55" s="163">
        <v>0</v>
      </c>
      <c r="M55" s="163">
        <v>39501.425070417434</v>
      </c>
      <c r="N55" s="163">
        <v>85793.469225615991</v>
      </c>
      <c r="O55" s="163">
        <v>0</v>
      </c>
      <c r="P55" s="164">
        <v>-272258.27499999997</v>
      </c>
      <c r="Q55" s="164">
        <v>283177.42182702594</v>
      </c>
      <c r="R55" s="164">
        <v>264334.85681748344</v>
      </c>
      <c r="S55" s="165">
        <v>7761.8499999999995</v>
      </c>
      <c r="T55" s="207">
        <f t="shared" si="1"/>
        <v>2784811.9171759891</v>
      </c>
      <c r="U55" s="166">
        <v>-67742.647724091294</v>
      </c>
      <c r="V55" s="207">
        <f t="shared" si="3"/>
        <v>2717069.2694518981</v>
      </c>
      <c r="W55" s="207">
        <v>894655.11603372497</v>
      </c>
      <c r="X55" s="87">
        <f t="shared" si="2"/>
        <v>3611724.385485623</v>
      </c>
      <c r="Y55" s="91">
        <f t="shared" si="4"/>
        <v>674.71032794425992</v>
      </c>
      <c r="Z55" s="324">
        <v>1</v>
      </c>
    </row>
    <row r="56" spans="1:26" s="169" customFormat="1" ht="16.5">
      <c r="A56" s="91">
        <v>151</v>
      </c>
      <c r="B56" s="86" t="s">
        <v>281</v>
      </c>
      <c r="C56" s="87">
        <v>1891</v>
      </c>
      <c r="D56" s="87">
        <v>2032686.3099999998</v>
      </c>
      <c r="E56" s="87">
        <v>734095.46538472816</v>
      </c>
      <c r="F56" s="87">
        <v>2766781.7753847279</v>
      </c>
      <c r="G56" s="160">
        <v>1359.93</v>
      </c>
      <c r="H56" s="161">
        <v>2571627.63</v>
      </c>
      <c r="I56" s="161">
        <v>195154.14538472798</v>
      </c>
      <c r="J56" s="477">
        <f t="shared" si="0"/>
        <v>7.0534708274052921E-2</v>
      </c>
      <c r="K56" s="163">
        <v>193787.81925600002</v>
      </c>
      <c r="L56" s="163">
        <v>0</v>
      </c>
      <c r="M56" s="163">
        <v>20975.873327697453</v>
      </c>
      <c r="N56" s="163">
        <v>25439.004778249269</v>
      </c>
      <c r="O56" s="163">
        <v>0</v>
      </c>
      <c r="P56" s="164">
        <v>-87672.404999999999</v>
      </c>
      <c r="Q56" s="164">
        <v>35097.668524151108</v>
      </c>
      <c r="R56" s="164">
        <v>-123810.99685885971</v>
      </c>
      <c r="S56" s="165">
        <v>2741.95</v>
      </c>
      <c r="T56" s="207">
        <f t="shared" si="1"/>
        <v>261713.05941196613</v>
      </c>
      <c r="U56" s="166">
        <v>611126.28222003125</v>
      </c>
      <c r="V56" s="207">
        <f t="shared" si="3"/>
        <v>872839.34163199738</v>
      </c>
      <c r="W56" s="207">
        <v>502072.84695007181</v>
      </c>
      <c r="X56" s="87">
        <f t="shared" si="2"/>
        <v>1374912.1885820692</v>
      </c>
      <c r="Y56" s="91">
        <f t="shared" si="4"/>
        <v>727.08206693922227</v>
      </c>
      <c r="Z56" s="324">
        <v>14</v>
      </c>
    </row>
    <row r="57" spans="1:26" s="169" customFormat="1" ht="16.5">
      <c r="A57" s="91">
        <v>152</v>
      </c>
      <c r="B57" s="86" t="s">
        <v>282</v>
      </c>
      <c r="C57" s="87">
        <v>4480</v>
      </c>
      <c r="D57" s="87">
        <v>6983345.1899999995</v>
      </c>
      <c r="E57" s="87">
        <v>622688.61293571012</v>
      </c>
      <c r="F57" s="87">
        <v>7606033.8029357092</v>
      </c>
      <c r="G57" s="160">
        <v>1359.93</v>
      </c>
      <c r="H57" s="161">
        <v>6092486.4000000004</v>
      </c>
      <c r="I57" s="161">
        <v>1513547.4029357089</v>
      </c>
      <c r="J57" s="477">
        <f t="shared" si="0"/>
        <v>0.19899298927011386</v>
      </c>
      <c r="K57" s="163">
        <v>0</v>
      </c>
      <c r="L57" s="163">
        <v>0</v>
      </c>
      <c r="M57" s="163">
        <v>45126.422192004888</v>
      </c>
      <c r="N57" s="163">
        <v>61597.867537255872</v>
      </c>
      <c r="O57" s="163">
        <v>0</v>
      </c>
      <c r="P57" s="164">
        <v>-261551.03999999998</v>
      </c>
      <c r="Q57" s="164">
        <v>291295.78330893617</v>
      </c>
      <c r="R57" s="164">
        <v>-178928.31839623427</v>
      </c>
      <c r="S57" s="165">
        <v>6496</v>
      </c>
      <c r="T57" s="207">
        <f t="shared" si="1"/>
        <v>1477584.1175776715</v>
      </c>
      <c r="U57" s="166">
        <v>2284555.9181354269</v>
      </c>
      <c r="V57" s="207">
        <f t="shared" si="3"/>
        <v>3762140.0357130985</v>
      </c>
      <c r="W57" s="207">
        <v>939656.42120935966</v>
      </c>
      <c r="X57" s="87">
        <f t="shared" si="2"/>
        <v>4701796.4569224585</v>
      </c>
      <c r="Y57" s="91">
        <f t="shared" si="4"/>
        <v>1049.5081377059059</v>
      </c>
      <c r="Z57" s="324">
        <v>14</v>
      </c>
    </row>
    <row r="58" spans="1:26" s="169" customFormat="1" ht="16.5">
      <c r="A58" s="91">
        <v>153</v>
      </c>
      <c r="B58" s="86" t="s">
        <v>56</v>
      </c>
      <c r="C58" s="87">
        <v>25655</v>
      </c>
      <c r="D58" s="87">
        <v>29675967.280000001</v>
      </c>
      <c r="E58" s="87">
        <v>6046988.5691071441</v>
      </c>
      <c r="F58" s="87">
        <v>35722955.849107146</v>
      </c>
      <c r="G58" s="160">
        <v>1359.93</v>
      </c>
      <c r="H58" s="161">
        <v>34889004.149999999</v>
      </c>
      <c r="I58" s="161">
        <v>833951.69910714775</v>
      </c>
      <c r="J58" s="477">
        <f t="shared" si="0"/>
        <v>2.3344980259465048E-2</v>
      </c>
      <c r="K58" s="163">
        <v>0</v>
      </c>
      <c r="L58" s="163">
        <v>0</v>
      </c>
      <c r="M58" s="163">
        <v>330148.43137931096</v>
      </c>
      <c r="N58" s="163">
        <v>468562.61148674338</v>
      </c>
      <c r="O58" s="163">
        <v>0</v>
      </c>
      <c r="P58" s="164">
        <v>-2422031.5625</v>
      </c>
      <c r="Q58" s="164">
        <v>7596460.1907860134</v>
      </c>
      <c r="R58" s="164">
        <v>6033095.1624867953</v>
      </c>
      <c r="S58" s="165">
        <v>37199.75</v>
      </c>
      <c r="T58" s="207">
        <f t="shared" si="1"/>
        <v>12877386.282746011</v>
      </c>
      <c r="U58" s="166">
        <v>8224746.7727084365</v>
      </c>
      <c r="V58" s="207">
        <f t="shared" si="3"/>
        <v>21102133.055454448</v>
      </c>
      <c r="W58" s="207">
        <v>3918225.3298471766</v>
      </c>
      <c r="X58" s="87">
        <f t="shared" si="2"/>
        <v>25020358.385301623</v>
      </c>
      <c r="Y58" s="91">
        <f t="shared" si="4"/>
        <v>975.26245898661557</v>
      </c>
      <c r="Z58" s="324">
        <v>9</v>
      </c>
    </row>
    <row r="59" spans="1:26" s="169" customFormat="1" ht="16.5">
      <c r="A59" s="91">
        <v>165</v>
      </c>
      <c r="B59" s="86" t="s">
        <v>57</v>
      </c>
      <c r="C59" s="87">
        <v>16340</v>
      </c>
      <c r="D59" s="87">
        <v>25203312.41</v>
      </c>
      <c r="E59" s="87">
        <v>2652271.0922288373</v>
      </c>
      <c r="F59" s="87">
        <v>27855583.502228837</v>
      </c>
      <c r="G59" s="160">
        <v>1359.93</v>
      </c>
      <c r="H59" s="161">
        <v>22221256.199999999</v>
      </c>
      <c r="I59" s="161">
        <v>5634327.3022288382</v>
      </c>
      <c r="J59" s="477">
        <f t="shared" si="0"/>
        <v>0.20226922554962862</v>
      </c>
      <c r="K59" s="163">
        <v>0</v>
      </c>
      <c r="L59" s="163">
        <v>0</v>
      </c>
      <c r="M59" s="163">
        <v>148950.25602040361</v>
      </c>
      <c r="N59" s="163">
        <v>263830.81020383374</v>
      </c>
      <c r="O59" s="163">
        <v>0</v>
      </c>
      <c r="P59" s="164">
        <v>-1302953.9774999998</v>
      </c>
      <c r="Q59" s="164">
        <v>1551576.2857019408</v>
      </c>
      <c r="R59" s="164">
        <v>605166.81359396363</v>
      </c>
      <c r="S59" s="165">
        <v>23693</v>
      </c>
      <c r="T59" s="207">
        <f t="shared" si="1"/>
        <v>6924590.49024898</v>
      </c>
      <c r="U59" s="166">
        <v>4972570.705241628</v>
      </c>
      <c r="V59" s="207">
        <f t="shared" si="3"/>
        <v>11897161.195490608</v>
      </c>
      <c r="W59" s="207">
        <v>2578411.4744891911</v>
      </c>
      <c r="X59" s="87">
        <f t="shared" si="2"/>
        <v>14475572.6699798</v>
      </c>
      <c r="Y59" s="91">
        <f t="shared" si="4"/>
        <v>885.89796021908194</v>
      </c>
      <c r="Z59" s="324">
        <v>5</v>
      </c>
    </row>
    <row r="60" spans="1:26" s="169" customFormat="1" ht="16.5">
      <c r="A60" s="91">
        <v>167</v>
      </c>
      <c r="B60" s="86" t="s">
        <v>58</v>
      </c>
      <c r="C60" s="87">
        <v>77261</v>
      </c>
      <c r="D60" s="87">
        <v>96942952.540000007</v>
      </c>
      <c r="E60" s="87">
        <v>17419928.829813559</v>
      </c>
      <c r="F60" s="87">
        <v>114362881.36981356</v>
      </c>
      <c r="G60" s="160">
        <v>1359.93</v>
      </c>
      <c r="H60" s="161">
        <v>105069551.73</v>
      </c>
      <c r="I60" s="161">
        <v>9293329.6398135573</v>
      </c>
      <c r="J60" s="477">
        <f t="shared" si="0"/>
        <v>8.1261765430357208E-2</v>
      </c>
      <c r="K60" s="163">
        <v>0</v>
      </c>
      <c r="L60" s="163">
        <v>0</v>
      </c>
      <c r="M60" s="163">
        <v>1132062.907759981</v>
      </c>
      <c r="N60" s="163">
        <v>1538562.0979076326</v>
      </c>
      <c r="O60" s="163">
        <v>238679.45430810339</v>
      </c>
      <c r="P60" s="164">
        <v>-7369986.5868000006</v>
      </c>
      <c r="Q60" s="164">
        <v>7212540.3294365508</v>
      </c>
      <c r="R60" s="164">
        <v>7102223.0924413912</v>
      </c>
      <c r="S60" s="165">
        <v>112028.45</v>
      </c>
      <c r="T60" s="207">
        <f t="shared" si="1"/>
        <v>19259439.384867214</v>
      </c>
      <c r="U60" s="166">
        <v>24876905.582658071</v>
      </c>
      <c r="V60" s="207">
        <f t="shared" si="3"/>
        <v>44136344.967525288</v>
      </c>
      <c r="W60" s="207">
        <v>12599686.028364588</v>
      </c>
      <c r="X60" s="87">
        <f t="shared" si="2"/>
        <v>56736030.995889872</v>
      </c>
      <c r="Y60" s="91">
        <f t="shared" si="4"/>
        <v>734.34243662248571</v>
      </c>
      <c r="Z60" s="324">
        <v>12</v>
      </c>
    </row>
    <row r="61" spans="1:26" s="169" customFormat="1" ht="16.5">
      <c r="A61" s="91">
        <v>169</v>
      </c>
      <c r="B61" s="86" t="s">
        <v>283</v>
      </c>
      <c r="C61" s="87">
        <v>5046</v>
      </c>
      <c r="D61" s="87">
        <v>7113675.79</v>
      </c>
      <c r="E61" s="87">
        <v>716562.66942287504</v>
      </c>
      <c r="F61" s="87">
        <v>7830238.4594228752</v>
      </c>
      <c r="G61" s="160">
        <v>1359.93</v>
      </c>
      <c r="H61" s="161">
        <v>6862206.7800000003</v>
      </c>
      <c r="I61" s="161">
        <v>968031.67942287493</v>
      </c>
      <c r="J61" s="477">
        <f t="shared" si="0"/>
        <v>0.12362735623433661</v>
      </c>
      <c r="K61" s="163">
        <v>0</v>
      </c>
      <c r="L61" s="163">
        <v>0</v>
      </c>
      <c r="M61" s="163">
        <v>52891.871567043658</v>
      </c>
      <c r="N61" s="163">
        <v>61466.801211433405</v>
      </c>
      <c r="O61" s="163">
        <v>0</v>
      </c>
      <c r="P61" s="164">
        <v>-278191.76</v>
      </c>
      <c r="Q61" s="164">
        <v>294662.53420430375</v>
      </c>
      <c r="R61" s="164">
        <v>243093.74100410688</v>
      </c>
      <c r="S61" s="165">
        <v>7316.7</v>
      </c>
      <c r="T61" s="207">
        <f t="shared" si="1"/>
        <v>1349271.5674097626</v>
      </c>
      <c r="U61" s="166">
        <v>1388092.8454910221</v>
      </c>
      <c r="V61" s="207">
        <f t="shared" si="3"/>
        <v>2737364.412900785</v>
      </c>
      <c r="W61" s="207">
        <v>915355.61309493182</v>
      </c>
      <c r="X61" s="87">
        <f t="shared" si="2"/>
        <v>3652720.0259957169</v>
      </c>
      <c r="Y61" s="91">
        <f t="shared" si="4"/>
        <v>723.884269915917</v>
      </c>
      <c r="Z61" s="324">
        <v>5</v>
      </c>
    </row>
    <row r="62" spans="1:26" s="169" customFormat="1" ht="16.5">
      <c r="A62" s="91">
        <v>171</v>
      </c>
      <c r="B62" s="86" t="s">
        <v>284</v>
      </c>
      <c r="C62" s="87">
        <v>4624</v>
      </c>
      <c r="D62" s="87">
        <v>5865007.5499999998</v>
      </c>
      <c r="E62" s="87">
        <v>1064402.7855062045</v>
      </c>
      <c r="F62" s="87">
        <v>6929410.3355062045</v>
      </c>
      <c r="G62" s="160">
        <v>1359.93</v>
      </c>
      <c r="H62" s="161">
        <v>6288316.3200000003</v>
      </c>
      <c r="I62" s="161">
        <v>641094.01550620422</v>
      </c>
      <c r="J62" s="477">
        <f t="shared" si="0"/>
        <v>9.2517831166852277E-2</v>
      </c>
      <c r="K62" s="163">
        <v>26859.031136000001</v>
      </c>
      <c r="L62" s="163">
        <v>0</v>
      </c>
      <c r="M62" s="163">
        <v>45153.734687410528</v>
      </c>
      <c r="N62" s="163">
        <v>90469.529194769828</v>
      </c>
      <c r="O62" s="163">
        <v>0</v>
      </c>
      <c r="P62" s="164">
        <v>-278237.92499999999</v>
      </c>
      <c r="Q62" s="164">
        <v>236815.91370217776</v>
      </c>
      <c r="R62" s="164">
        <v>-21394.773749381366</v>
      </c>
      <c r="S62" s="165">
        <v>6704.8</v>
      </c>
      <c r="T62" s="207">
        <f t="shared" si="1"/>
        <v>747464.325477181</v>
      </c>
      <c r="U62" s="166">
        <v>1258742.6759261508</v>
      </c>
      <c r="V62" s="207">
        <f t="shared" si="3"/>
        <v>2006207.0014033318</v>
      </c>
      <c r="W62" s="207">
        <v>946112.66206561192</v>
      </c>
      <c r="X62" s="87">
        <f t="shared" si="2"/>
        <v>2952319.6634689439</v>
      </c>
      <c r="Y62" s="91">
        <f t="shared" si="4"/>
        <v>638.4774358713114</v>
      </c>
      <c r="Z62" s="324">
        <v>11</v>
      </c>
    </row>
    <row r="63" spans="1:26" s="169" customFormat="1" ht="16.5">
      <c r="A63" s="91">
        <v>172</v>
      </c>
      <c r="B63" s="86" t="s">
        <v>59</v>
      </c>
      <c r="C63" s="87">
        <v>4263</v>
      </c>
      <c r="D63" s="87">
        <v>4480426.96</v>
      </c>
      <c r="E63" s="87">
        <v>1313759.8809217445</v>
      </c>
      <c r="F63" s="87">
        <v>5794186.8409217447</v>
      </c>
      <c r="G63" s="160">
        <v>1359.93</v>
      </c>
      <c r="H63" s="161">
        <v>5797381.5899999999</v>
      </c>
      <c r="I63" s="161">
        <v>-3194.7490782551467</v>
      </c>
      <c r="J63" s="477">
        <f t="shared" si="0"/>
        <v>-5.5137142897982957E-4</v>
      </c>
      <c r="K63" s="163">
        <v>552631.28946900007</v>
      </c>
      <c r="L63" s="163">
        <v>0</v>
      </c>
      <c r="M63" s="163">
        <v>51148.650520614021</v>
      </c>
      <c r="N63" s="163">
        <v>60897.218536004177</v>
      </c>
      <c r="O63" s="163">
        <v>0</v>
      </c>
      <c r="P63" s="164">
        <v>-270744.03999999998</v>
      </c>
      <c r="Q63" s="164">
        <v>-193304.1060517905</v>
      </c>
      <c r="R63" s="164">
        <v>-294504.81534340768</v>
      </c>
      <c r="S63" s="165">
        <v>6181.3499999999995</v>
      </c>
      <c r="T63" s="207">
        <f t="shared" si="1"/>
        <v>-90889.201947835041</v>
      </c>
      <c r="U63" s="166">
        <v>1441166.0691494301</v>
      </c>
      <c r="V63" s="207">
        <f t="shared" si="3"/>
        <v>1350276.8672015951</v>
      </c>
      <c r="W63" s="207">
        <v>943783.46906109562</v>
      </c>
      <c r="X63" s="87">
        <f t="shared" si="2"/>
        <v>2294060.3362626908</v>
      </c>
      <c r="Y63" s="91">
        <f t="shared" si="4"/>
        <v>538.13284922887419</v>
      </c>
      <c r="Z63" s="324">
        <v>13</v>
      </c>
    </row>
    <row r="64" spans="1:26" s="169" customFormat="1" ht="16.5">
      <c r="A64" s="91">
        <v>176</v>
      </c>
      <c r="B64" s="86" t="s">
        <v>285</v>
      </c>
      <c r="C64" s="87">
        <v>4444</v>
      </c>
      <c r="D64" s="87">
        <v>4342355.1400000006</v>
      </c>
      <c r="E64" s="87">
        <v>1898004.5753521116</v>
      </c>
      <c r="F64" s="87">
        <v>6240359.7153521124</v>
      </c>
      <c r="G64" s="160">
        <v>1359.93</v>
      </c>
      <c r="H64" s="161">
        <v>6043528.9199999999</v>
      </c>
      <c r="I64" s="161">
        <v>196830.7953521125</v>
      </c>
      <c r="J64" s="477">
        <f t="shared" si="0"/>
        <v>3.1541578423417267E-2</v>
      </c>
      <c r="K64" s="163">
        <v>1240911.3009039999</v>
      </c>
      <c r="L64" s="163">
        <v>0</v>
      </c>
      <c r="M64" s="163">
        <v>54467.870002490556</v>
      </c>
      <c r="N64" s="163">
        <v>73487.96813207533</v>
      </c>
      <c r="O64" s="163">
        <v>0</v>
      </c>
      <c r="P64" s="164">
        <v>-305025.47499999998</v>
      </c>
      <c r="Q64" s="164">
        <v>-381170.26784384914</v>
      </c>
      <c r="R64" s="164">
        <v>-359656.37924106268</v>
      </c>
      <c r="S64" s="165">
        <v>6443.8</v>
      </c>
      <c r="T64" s="207">
        <f t="shared" si="1"/>
        <v>526289.61230576667</v>
      </c>
      <c r="U64" s="166">
        <v>1823389.6501873652</v>
      </c>
      <c r="V64" s="207">
        <f t="shared" si="3"/>
        <v>2349679.2624931317</v>
      </c>
      <c r="W64" s="207">
        <v>997650.35001855285</v>
      </c>
      <c r="X64" s="87">
        <f t="shared" si="2"/>
        <v>3347329.6125116847</v>
      </c>
      <c r="Y64" s="91">
        <f t="shared" si="4"/>
        <v>753.22448526365542</v>
      </c>
      <c r="Z64" s="324">
        <v>12</v>
      </c>
    </row>
    <row r="65" spans="1:26" s="169" customFormat="1" ht="16.5">
      <c r="A65" s="91">
        <v>177</v>
      </c>
      <c r="B65" s="86" t="s">
        <v>60</v>
      </c>
      <c r="C65" s="87">
        <v>1786</v>
      </c>
      <c r="D65" s="87">
        <v>2277366.2199999997</v>
      </c>
      <c r="E65" s="87">
        <v>353807.9218497384</v>
      </c>
      <c r="F65" s="87">
        <v>2631174.1418497381</v>
      </c>
      <c r="G65" s="160">
        <v>1359.93</v>
      </c>
      <c r="H65" s="161">
        <v>2428834.98</v>
      </c>
      <c r="I65" s="161">
        <v>202339.1618497381</v>
      </c>
      <c r="J65" s="477">
        <f t="shared" si="0"/>
        <v>7.690071083911304E-2</v>
      </c>
      <c r="K65" s="163">
        <v>68483.10792533333</v>
      </c>
      <c r="L65" s="163">
        <v>0</v>
      </c>
      <c r="M65" s="163">
        <v>21355.574664717333</v>
      </c>
      <c r="N65" s="163">
        <v>34455.457399024759</v>
      </c>
      <c r="O65" s="163">
        <v>0</v>
      </c>
      <c r="P65" s="164">
        <v>-106827.3275</v>
      </c>
      <c r="Q65" s="164">
        <v>357873.34609830112</v>
      </c>
      <c r="R65" s="164">
        <v>363469.13644535554</v>
      </c>
      <c r="S65" s="165">
        <v>2589.6999999999998</v>
      </c>
      <c r="T65" s="207">
        <f t="shared" si="1"/>
        <v>943738.15688247012</v>
      </c>
      <c r="U65" s="166">
        <v>-6155.0132025048206</v>
      </c>
      <c r="V65" s="207">
        <f t="shared" si="3"/>
        <v>937583.14367996529</v>
      </c>
      <c r="W65" s="207">
        <v>378838.24359697854</v>
      </c>
      <c r="X65" s="87">
        <f t="shared" si="2"/>
        <v>1316421.3872769438</v>
      </c>
      <c r="Y65" s="91">
        <f t="shared" si="4"/>
        <v>737.07804438798644</v>
      </c>
      <c r="Z65" s="324">
        <v>6</v>
      </c>
    </row>
    <row r="66" spans="1:26" s="169" customFormat="1" ht="16.5">
      <c r="A66" s="91">
        <v>178</v>
      </c>
      <c r="B66" s="86" t="s">
        <v>61</v>
      </c>
      <c r="C66" s="87">
        <v>5887</v>
      </c>
      <c r="D66" s="87">
        <v>6653437.8700000001</v>
      </c>
      <c r="E66" s="87">
        <v>1564400.3127256229</v>
      </c>
      <c r="F66" s="87">
        <v>8217838.1827256233</v>
      </c>
      <c r="G66" s="160">
        <v>1359.93</v>
      </c>
      <c r="H66" s="161">
        <v>8005907.9100000001</v>
      </c>
      <c r="I66" s="161">
        <v>211930.2727256231</v>
      </c>
      <c r="J66" s="477">
        <f t="shared" si="0"/>
        <v>2.5789054008280785E-2</v>
      </c>
      <c r="K66" s="163">
        <v>296671.80925200001</v>
      </c>
      <c r="L66" s="163">
        <v>0</v>
      </c>
      <c r="M66" s="163">
        <v>64330.781858198403</v>
      </c>
      <c r="N66" s="163">
        <v>113230.14081200061</v>
      </c>
      <c r="O66" s="163">
        <v>0</v>
      </c>
      <c r="P66" s="164">
        <v>-313328.67</v>
      </c>
      <c r="Q66" s="164">
        <v>832529.17260799883</v>
      </c>
      <c r="R66" s="164">
        <v>363905.56139458384</v>
      </c>
      <c r="S66" s="165">
        <v>8536.15</v>
      </c>
      <c r="T66" s="207">
        <f t="shared" si="1"/>
        <v>1577805.2186504048</v>
      </c>
      <c r="U66" s="166">
        <v>1592728.5435757763</v>
      </c>
      <c r="V66" s="207">
        <f t="shared" si="3"/>
        <v>3170533.7622261811</v>
      </c>
      <c r="W66" s="207">
        <v>1352222.9635741962</v>
      </c>
      <c r="X66" s="87">
        <f t="shared" si="2"/>
        <v>4522756.7258003773</v>
      </c>
      <c r="Y66" s="91">
        <f t="shared" si="4"/>
        <v>768.26171662992647</v>
      </c>
      <c r="Z66" s="324">
        <v>10</v>
      </c>
    </row>
    <row r="67" spans="1:26" s="169" customFormat="1" ht="16.5">
      <c r="A67" s="91">
        <v>179</v>
      </c>
      <c r="B67" s="86" t="s">
        <v>62</v>
      </c>
      <c r="C67" s="87">
        <v>144473</v>
      </c>
      <c r="D67" s="87">
        <v>203468574.03999999</v>
      </c>
      <c r="E67" s="87">
        <v>29396081.699357592</v>
      </c>
      <c r="F67" s="87">
        <v>232864655.73935759</v>
      </c>
      <c r="G67" s="160">
        <v>1359.93</v>
      </c>
      <c r="H67" s="161">
        <v>196473166.89000002</v>
      </c>
      <c r="I67" s="161">
        <v>36391488.849357575</v>
      </c>
      <c r="J67" s="477">
        <f t="shared" si="0"/>
        <v>0.15627742533023173</v>
      </c>
      <c r="K67" s="163">
        <v>0</v>
      </c>
      <c r="L67" s="163">
        <v>0</v>
      </c>
      <c r="M67" s="163">
        <v>1988678.1441319401</v>
      </c>
      <c r="N67" s="163">
        <v>3060144.60400014</v>
      </c>
      <c r="O67" s="163">
        <v>1073853.2155220937</v>
      </c>
      <c r="P67" s="164">
        <v>-17479573.87145</v>
      </c>
      <c r="Q67" s="164">
        <v>-7091614.2941753212</v>
      </c>
      <c r="R67" s="164">
        <v>1130494.3773779264</v>
      </c>
      <c r="S67" s="165">
        <v>209485.85</v>
      </c>
      <c r="T67" s="207">
        <f t="shared" si="1"/>
        <v>19282956.874764357</v>
      </c>
      <c r="U67" s="166">
        <v>40036379.977745287</v>
      </c>
      <c r="V67" s="207">
        <f t="shared" si="3"/>
        <v>59319336.852509648</v>
      </c>
      <c r="W67" s="207">
        <v>21122633.565577343</v>
      </c>
      <c r="X67" s="87">
        <f t="shared" si="2"/>
        <v>80441970.418086991</v>
      </c>
      <c r="Y67" s="91">
        <f t="shared" si="4"/>
        <v>556.79587478689439</v>
      </c>
      <c r="Z67" s="324">
        <v>13</v>
      </c>
    </row>
    <row r="68" spans="1:26" s="169" customFormat="1" ht="16.5">
      <c r="A68" s="91">
        <v>181</v>
      </c>
      <c r="B68" s="86" t="s">
        <v>63</v>
      </c>
      <c r="C68" s="87">
        <v>1685</v>
      </c>
      <c r="D68" s="87">
        <v>2295025.8199999998</v>
      </c>
      <c r="E68" s="87">
        <v>347181.8806231934</v>
      </c>
      <c r="F68" s="87">
        <v>2642207.7006231933</v>
      </c>
      <c r="G68" s="160">
        <v>1359.93</v>
      </c>
      <c r="H68" s="161">
        <v>2291482.0500000003</v>
      </c>
      <c r="I68" s="161">
        <v>350725.65062319301</v>
      </c>
      <c r="J68" s="477">
        <f t="shared" si="0"/>
        <v>0.13273962169608036</v>
      </c>
      <c r="K68" s="163">
        <v>39648.807126666667</v>
      </c>
      <c r="L68" s="163">
        <v>0</v>
      </c>
      <c r="M68" s="163">
        <v>14140.919975699013</v>
      </c>
      <c r="N68" s="163">
        <v>21823.335427051585</v>
      </c>
      <c r="O68" s="163">
        <v>0</v>
      </c>
      <c r="P68" s="164">
        <v>-81687.400000000009</v>
      </c>
      <c r="Q68" s="164">
        <v>298162.82759963517</v>
      </c>
      <c r="R68" s="164">
        <v>213465.8887162983</v>
      </c>
      <c r="S68" s="165">
        <v>2443.25</v>
      </c>
      <c r="T68" s="207">
        <f t="shared" si="1"/>
        <v>858723.27946854371</v>
      </c>
      <c r="U68" s="166">
        <v>954375.74875171797</v>
      </c>
      <c r="V68" s="207">
        <f t="shared" si="3"/>
        <v>1813099.0282202617</v>
      </c>
      <c r="W68" s="207">
        <v>431797.35128548706</v>
      </c>
      <c r="X68" s="87">
        <f t="shared" si="2"/>
        <v>2244896.3795057489</v>
      </c>
      <c r="Y68" s="91">
        <f t="shared" si="4"/>
        <v>1332.2827178075661</v>
      </c>
      <c r="Z68" s="324">
        <v>4</v>
      </c>
    </row>
    <row r="69" spans="1:26" s="169" customFormat="1" ht="16.5">
      <c r="A69" s="91">
        <v>182</v>
      </c>
      <c r="B69" s="86" t="s">
        <v>64</v>
      </c>
      <c r="C69" s="87">
        <v>19767</v>
      </c>
      <c r="D69" s="87">
        <v>23727294.75</v>
      </c>
      <c r="E69" s="87">
        <v>4005984.8079243805</v>
      </c>
      <c r="F69" s="87">
        <v>27733279.557924382</v>
      </c>
      <c r="G69" s="160">
        <v>1359.93</v>
      </c>
      <c r="H69" s="161">
        <v>26881736.310000002</v>
      </c>
      <c r="I69" s="161">
        <v>851543.24792438</v>
      </c>
      <c r="J69" s="477">
        <f t="shared" si="0"/>
        <v>3.0704743957375349E-2</v>
      </c>
      <c r="K69" s="163">
        <v>290749.38989799999</v>
      </c>
      <c r="L69" s="163">
        <v>0</v>
      </c>
      <c r="M69" s="163">
        <v>252922.32612713226</v>
      </c>
      <c r="N69" s="163">
        <v>375228.8517432168</v>
      </c>
      <c r="O69" s="163">
        <v>0</v>
      </c>
      <c r="P69" s="164">
        <v>-1559834.53</v>
      </c>
      <c r="Q69" s="164">
        <v>1666777.3868203121</v>
      </c>
      <c r="R69" s="164">
        <v>2026097.030260168</v>
      </c>
      <c r="S69" s="165">
        <v>28662.149999999998</v>
      </c>
      <c r="T69" s="207">
        <f t="shared" si="1"/>
        <v>3932145.8527732091</v>
      </c>
      <c r="U69" s="166">
        <v>-69367.832597479661</v>
      </c>
      <c r="V69" s="207">
        <f t="shared" si="3"/>
        <v>3862778.0201757294</v>
      </c>
      <c r="W69" s="207">
        <v>3333770.6346947895</v>
      </c>
      <c r="X69" s="87">
        <f t="shared" si="2"/>
        <v>7196548.6548705194</v>
      </c>
      <c r="Y69" s="91">
        <f t="shared" si="4"/>
        <v>364.06883466740118</v>
      </c>
      <c r="Z69" s="324">
        <v>13</v>
      </c>
    </row>
    <row r="70" spans="1:26" s="169" customFormat="1" ht="16.5">
      <c r="A70" s="91">
        <v>186</v>
      </c>
      <c r="B70" s="86" t="s">
        <v>286</v>
      </c>
      <c r="C70" s="87">
        <v>45226</v>
      </c>
      <c r="D70" s="87">
        <v>70400395.959999993</v>
      </c>
      <c r="E70" s="87">
        <v>9289859.252515547</v>
      </c>
      <c r="F70" s="87">
        <v>79690255.212515533</v>
      </c>
      <c r="G70" s="160">
        <v>1359.93</v>
      </c>
      <c r="H70" s="161">
        <v>61504194.18</v>
      </c>
      <c r="I70" s="161">
        <v>18186061.032515533</v>
      </c>
      <c r="J70" s="477">
        <f t="shared" si="0"/>
        <v>0.22820934609906196</v>
      </c>
      <c r="K70" s="163">
        <v>0</v>
      </c>
      <c r="L70" s="163">
        <v>0</v>
      </c>
      <c r="M70" s="163">
        <v>376548.28505418904</v>
      </c>
      <c r="N70" s="163">
        <v>855008.07372949005</v>
      </c>
      <c r="O70" s="163">
        <v>623828.6096007477</v>
      </c>
      <c r="P70" s="164">
        <v>-5594164.778549999</v>
      </c>
      <c r="Q70" s="164">
        <v>-3409635.4958324749</v>
      </c>
      <c r="R70" s="164">
        <v>-910405.65919543139</v>
      </c>
      <c r="S70" s="165">
        <v>65577.7</v>
      </c>
      <c r="T70" s="207">
        <f t="shared" si="1"/>
        <v>10192817.767322056</v>
      </c>
      <c r="U70" s="166">
        <v>3422567.853259732</v>
      </c>
      <c r="V70" s="207">
        <f t="shared" si="3"/>
        <v>13615385.620581787</v>
      </c>
      <c r="W70" s="207">
        <v>5476934.4101341153</v>
      </c>
      <c r="X70" s="87">
        <f t="shared" si="2"/>
        <v>19092320.030715901</v>
      </c>
      <c r="Y70" s="91">
        <f t="shared" si="4"/>
        <v>422.15362912298019</v>
      </c>
      <c r="Z70" s="324">
        <v>1</v>
      </c>
    </row>
    <row r="71" spans="1:26" s="169" customFormat="1" ht="16.5">
      <c r="A71" s="91">
        <v>202</v>
      </c>
      <c r="B71" s="86" t="s">
        <v>287</v>
      </c>
      <c r="C71" s="87">
        <v>35497</v>
      </c>
      <c r="D71" s="87">
        <v>61270671.850000001</v>
      </c>
      <c r="E71" s="87">
        <v>5638753.5728792492</v>
      </c>
      <c r="F71" s="87">
        <v>66909425.422879249</v>
      </c>
      <c r="G71" s="160">
        <v>1359.93</v>
      </c>
      <c r="H71" s="161">
        <v>48273435.210000001</v>
      </c>
      <c r="I71" s="161">
        <v>18635990.212879248</v>
      </c>
      <c r="J71" s="477">
        <f t="shared" si="0"/>
        <v>0.27852563514178363</v>
      </c>
      <c r="K71" s="163">
        <v>0</v>
      </c>
      <c r="L71" s="163">
        <v>0</v>
      </c>
      <c r="M71" s="163">
        <v>293235.23299954779</v>
      </c>
      <c r="N71" s="163">
        <v>660279.01452703739</v>
      </c>
      <c r="O71" s="163">
        <v>708620.90448450984</v>
      </c>
      <c r="P71" s="164">
        <v>-2252636.4449999998</v>
      </c>
      <c r="Q71" s="164">
        <v>3039877.669067522</v>
      </c>
      <c r="R71" s="164">
        <v>1455677.5783048854</v>
      </c>
      <c r="S71" s="165">
        <v>51470.65</v>
      </c>
      <c r="T71" s="207">
        <f t="shared" si="1"/>
        <v>22592514.81726275</v>
      </c>
      <c r="U71" s="166">
        <v>1495516.01308127</v>
      </c>
      <c r="V71" s="207">
        <f t="shared" si="3"/>
        <v>24088030.830344021</v>
      </c>
      <c r="W71" s="207">
        <v>3823613.8257266623</v>
      </c>
      <c r="X71" s="87">
        <f t="shared" si="2"/>
        <v>27911644.656070683</v>
      </c>
      <c r="Y71" s="91">
        <f t="shared" si="4"/>
        <v>786.30996016763902</v>
      </c>
      <c r="Z71" s="324">
        <v>2</v>
      </c>
    </row>
    <row r="72" spans="1:26" s="169" customFormat="1" ht="16.5">
      <c r="A72" s="91">
        <v>204</v>
      </c>
      <c r="B72" s="86" t="s">
        <v>65</v>
      </c>
      <c r="C72" s="87">
        <v>2778</v>
      </c>
      <c r="D72" s="87">
        <v>2950468.8600000003</v>
      </c>
      <c r="E72" s="87">
        <v>868807.06582429924</v>
      </c>
      <c r="F72" s="87">
        <v>3819275.9258242995</v>
      </c>
      <c r="G72" s="160">
        <v>1359.93</v>
      </c>
      <c r="H72" s="161">
        <v>3777885.54</v>
      </c>
      <c r="I72" s="161">
        <v>41390.385824299417</v>
      </c>
      <c r="J72" s="477">
        <f t="shared" si="0"/>
        <v>1.0837233713446952E-2</v>
      </c>
      <c r="K72" s="163">
        <v>305276.05068600003</v>
      </c>
      <c r="L72" s="163">
        <v>0</v>
      </c>
      <c r="M72" s="163">
        <v>31369.553610244657</v>
      </c>
      <c r="N72" s="163">
        <v>25644.400577572003</v>
      </c>
      <c r="O72" s="163">
        <v>0</v>
      </c>
      <c r="P72" s="164">
        <v>-206845.79</v>
      </c>
      <c r="Q72" s="164">
        <v>-472564.01996446296</v>
      </c>
      <c r="R72" s="164">
        <v>-725824.72209087736</v>
      </c>
      <c r="S72" s="165">
        <v>4028.1</v>
      </c>
      <c r="T72" s="207">
        <f t="shared" si="1"/>
        <v>-997526.04135722423</v>
      </c>
      <c r="U72" s="166">
        <v>1020508.4931754384</v>
      </c>
      <c r="V72" s="207">
        <f t="shared" si="3"/>
        <v>22982.451818214147</v>
      </c>
      <c r="W72" s="207">
        <v>625921.38121556991</v>
      </c>
      <c r="X72" s="87">
        <f t="shared" si="2"/>
        <v>648903.83303378406</v>
      </c>
      <c r="Y72" s="91">
        <f t="shared" si="4"/>
        <v>233.58669295672573</v>
      </c>
      <c r="Z72" s="324">
        <v>11</v>
      </c>
    </row>
    <row r="73" spans="1:26" s="169" customFormat="1" ht="16.5">
      <c r="A73" s="91">
        <v>205</v>
      </c>
      <c r="B73" s="86" t="s">
        <v>288</v>
      </c>
      <c r="C73" s="87">
        <v>36493</v>
      </c>
      <c r="D73" s="87">
        <v>53534549.639999993</v>
      </c>
      <c r="E73" s="87">
        <v>6984974.0504413545</v>
      </c>
      <c r="F73" s="87">
        <v>60519523.690441348</v>
      </c>
      <c r="G73" s="160">
        <v>1359.93</v>
      </c>
      <c r="H73" s="161">
        <v>49627925.490000002</v>
      </c>
      <c r="I73" s="161">
        <v>10891598.200441346</v>
      </c>
      <c r="J73" s="477">
        <f t="shared" si="0"/>
        <v>0.1799683397402812</v>
      </c>
      <c r="K73" s="163">
        <v>407000.0305606667</v>
      </c>
      <c r="L73" s="163">
        <v>0</v>
      </c>
      <c r="M73" s="163">
        <v>489729.21414065041</v>
      </c>
      <c r="N73" s="163">
        <v>693216.44746239984</v>
      </c>
      <c r="O73" s="163">
        <v>0</v>
      </c>
      <c r="P73" s="164">
        <v>-2925878.04825</v>
      </c>
      <c r="Q73" s="164">
        <v>-7752867.8544950169</v>
      </c>
      <c r="R73" s="164">
        <v>-4898872.5916404137</v>
      </c>
      <c r="S73" s="165">
        <v>52914.85</v>
      </c>
      <c r="T73" s="207">
        <f t="shared" si="1"/>
        <v>-3043159.7517803665</v>
      </c>
      <c r="U73" s="166">
        <v>13084594.004478877</v>
      </c>
      <c r="V73" s="207">
        <f t="shared" si="3"/>
        <v>10041434.252698511</v>
      </c>
      <c r="W73" s="207">
        <v>5725031.7848050632</v>
      </c>
      <c r="X73" s="87">
        <f t="shared" si="2"/>
        <v>15766466.037503574</v>
      </c>
      <c r="Y73" s="91">
        <f t="shared" si="4"/>
        <v>432.04083077586313</v>
      </c>
      <c r="Z73" s="324">
        <v>18</v>
      </c>
    </row>
    <row r="74" spans="1:26" s="169" customFormat="1" ht="16.5">
      <c r="A74" s="91">
        <v>208</v>
      </c>
      <c r="B74" s="86" t="s">
        <v>66</v>
      </c>
      <c r="C74" s="87">
        <v>12412</v>
      </c>
      <c r="D74" s="87">
        <v>20996313.34</v>
      </c>
      <c r="E74" s="87">
        <v>2158028.469451488</v>
      </c>
      <c r="F74" s="87">
        <v>23154341.809451487</v>
      </c>
      <c r="G74" s="160">
        <v>1359.93</v>
      </c>
      <c r="H74" s="161">
        <v>16879451.16</v>
      </c>
      <c r="I74" s="161">
        <v>6274890.6494514868</v>
      </c>
      <c r="J74" s="477">
        <f t="shared" si="0"/>
        <v>0.2710027648849041</v>
      </c>
      <c r="K74" s="163">
        <v>343722.13993600005</v>
      </c>
      <c r="L74" s="163">
        <v>0</v>
      </c>
      <c r="M74" s="163">
        <v>144228.12103199947</v>
      </c>
      <c r="N74" s="163">
        <v>243502.84249451451</v>
      </c>
      <c r="O74" s="163">
        <v>8372.8663539346489</v>
      </c>
      <c r="P74" s="164">
        <v>-616753.48499999999</v>
      </c>
      <c r="Q74" s="164">
        <v>1591114.3300373671</v>
      </c>
      <c r="R74" s="164">
        <v>714745.30689145578</v>
      </c>
      <c r="S74" s="165">
        <v>17997.399999999998</v>
      </c>
      <c r="T74" s="207">
        <f t="shared" si="1"/>
        <v>8721820.1711967587</v>
      </c>
      <c r="U74" s="166">
        <v>6269418.5082062874</v>
      </c>
      <c r="V74" s="207">
        <f t="shared" si="3"/>
        <v>14991238.679403046</v>
      </c>
      <c r="W74" s="207">
        <v>2430519.1975263674</v>
      </c>
      <c r="X74" s="87">
        <f t="shared" si="2"/>
        <v>17421757.876929414</v>
      </c>
      <c r="Y74" s="91">
        <f t="shared" si="4"/>
        <v>1403.6221299491954</v>
      </c>
      <c r="Z74" s="324">
        <v>17</v>
      </c>
    </row>
    <row r="75" spans="1:26" s="169" customFormat="1" ht="16.5">
      <c r="A75" s="91">
        <v>211</v>
      </c>
      <c r="B75" s="86" t="s">
        <v>67</v>
      </c>
      <c r="C75" s="87">
        <v>32622</v>
      </c>
      <c r="D75" s="87">
        <v>57021994.709999993</v>
      </c>
      <c r="E75" s="87">
        <v>4203322.6484602336</v>
      </c>
      <c r="F75" s="87">
        <v>61225317.358460225</v>
      </c>
      <c r="G75" s="160">
        <v>1359.93</v>
      </c>
      <c r="H75" s="161">
        <v>44363636.460000001</v>
      </c>
      <c r="I75" s="161">
        <v>16861680.898460224</v>
      </c>
      <c r="J75" s="477">
        <f t="shared" ref="J75:J138" si="5">I75/F75</f>
        <v>0.27540373208257851</v>
      </c>
      <c r="K75" s="163">
        <v>0</v>
      </c>
      <c r="L75" s="163">
        <v>0</v>
      </c>
      <c r="M75" s="163">
        <v>259547.97066091961</v>
      </c>
      <c r="N75" s="163">
        <v>590964.39337674621</v>
      </c>
      <c r="O75" s="163">
        <v>322339.35657327971</v>
      </c>
      <c r="P75" s="164">
        <v>-2089368.4449999998</v>
      </c>
      <c r="Q75" s="164">
        <v>684931.9172317225</v>
      </c>
      <c r="R75" s="164">
        <v>280472.81638252817</v>
      </c>
      <c r="S75" s="165">
        <v>47301.9</v>
      </c>
      <c r="T75" s="207">
        <f t="shared" ref="T75:T138" si="6">SUM(K75:S75)+I75</f>
        <v>16957870.80768542</v>
      </c>
      <c r="U75" s="166">
        <v>6410414.6119171288</v>
      </c>
      <c r="V75" s="207">
        <f t="shared" si="3"/>
        <v>23368285.419602551</v>
      </c>
      <c r="W75" s="207">
        <v>4309006.4312020615</v>
      </c>
      <c r="X75" s="87">
        <f t="shared" ref="X75:X138" si="7">SUM(V75:W75)</f>
        <v>27677291.850804612</v>
      </c>
      <c r="Y75" s="91">
        <f t="shared" si="4"/>
        <v>848.42412638111125</v>
      </c>
      <c r="Z75" s="324">
        <v>6</v>
      </c>
    </row>
    <row r="76" spans="1:26" s="169" customFormat="1" ht="16.5">
      <c r="A76" s="91">
        <v>213</v>
      </c>
      <c r="B76" s="86" t="s">
        <v>68</v>
      </c>
      <c r="C76" s="87">
        <v>5230</v>
      </c>
      <c r="D76" s="87">
        <v>5791256.0899999999</v>
      </c>
      <c r="E76" s="87">
        <v>1393263.8566139885</v>
      </c>
      <c r="F76" s="87">
        <v>7184519.9466139879</v>
      </c>
      <c r="G76" s="160">
        <v>1359.93</v>
      </c>
      <c r="H76" s="161">
        <v>7112433.9000000004</v>
      </c>
      <c r="I76" s="161">
        <v>72086.046613987535</v>
      </c>
      <c r="J76" s="477">
        <f t="shared" si="5"/>
        <v>1.0033523067600525E-2</v>
      </c>
      <c r="K76" s="163">
        <v>492014.11711000011</v>
      </c>
      <c r="L76" s="163">
        <v>0</v>
      </c>
      <c r="M76" s="163">
        <v>57079.545742748494</v>
      </c>
      <c r="N76" s="163">
        <v>75479.609135483173</v>
      </c>
      <c r="O76" s="163">
        <v>0</v>
      </c>
      <c r="P76" s="164">
        <v>-368440.79500000004</v>
      </c>
      <c r="Q76" s="164">
        <v>-135640.18013436309</v>
      </c>
      <c r="R76" s="164">
        <v>66922.726256264737</v>
      </c>
      <c r="S76" s="165">
        <v>7583.5</v>
      </c>
      <c r="T76" s="207">
        <f t="shared" si="6"/>
        <v>267084.56972412096</v>
      </c>
      <c r="U76" s="166">
        <v>716957.24678124534</v>
      </c>
      <c r="V76" s="207">
        <f t="shared" ref="V76:V139" si="8">SUM(T76:U76)</f>
        <v>984041.81650536624</v>
      </c>
      <c r="W76" s="207">
        <v>1126664.5288037318</v>
      </c>
      <c r="X76" s="87">
        <f t="shared" si="7"/>
        <v>2110706.3453090983</v>
      </c>
      <c r="Y76" s="91">
        <f t="shared" ref="Y76:Y139" si="9">X76/C76</f>
        <v>403.57673906483711</v>
      </c>
      <c r="Z76" s="324">
        <v>10</v>
      </c>
    </row>
    <row r="77" spans="1:26" s="169" customFormat="1" ht="16.5">
      <c r="A77" s="91">
        <v>214</v>
      </c>
      <c r="B77" s="86" t="s">
        <v>69</v>
      </c>
      <c r="C77" s="87">
        <v>12662</v>
      </c>
      <c r="D77" s="87">
        <v>16918543.23</v>
      </c>
      <c r="E77" s="87">
        <v>2791358.2853376875</v>
      </c>
      <c r="F77" s="87">
        <v>19709901.515337687</v>
      </c>
      <c r="G77" s="160">
        <v>1359.93</v>
      </c>
      <c r="H77" s="161">
        <v>17219433.66</v>
      </c>
      <c r="I77" s="161">
        <v>2490467.8553376868</v>
      </c>
      <c r="J77" s="477">
        <f t="shared" si="5"/>
        <v>0.1263561795780499</v>
      </c>
      <c r="K77" s="163">
        <v>233259.52438533335</v>
      </c>
      <c r="L77" s="163">
        <v>0</v>
      </c>
      <c r="M77" s="163">
        <v>178611.72304040106</v>
      </c>
      <c r="N77" s="163">
        <v>222289.94202821061</v>
      </c>
      <c r="O77" s="163">
        <v>0</v>
      </c>
      <c r="P77" s="164">
        <v>-705964.90249999997</v>
      </c>
      <c r="Q77" s="164">
        <v>218342.51649319506</v>
      </c>
      <c r="R77" s="164">
        <v>823608.0857681433</v>
      </c>
      <c r="S77" s="165">
        <v>18359.899999999998</v>
      </c>
      <c r="T77" s="207">
        <f t="shared" si="6"/>
        <v>3478974.6445529703</v>
      </c>
      <c r="U77" s="166">
        <v>5178433.7416731101</v>
      </c>
      <c r="V77" s="207">
        <f t="shared" si="8"/>
        <v>8657408.3862260804</v>
      </c>
      <c r="W77" s="207">
        <v>2642332.267822017</v>
      </c>
      <c r="X77" s="87">
        <f t="shared" si="7"/>
        <v>11299740.654048096</v>
      </c>
      <c r="Y77" s="91">
        <f t="shared" si="9"/>
        <v>892.4135724252169</v>
      </c>
      <c r="Z77" s="324">
        <v>4</v>
      </c>
    </row>
    <row r="78" spans="1:26" s="169" customFormat="1" ht="16.5">
      <c r="A78" s="91">
        <v>216</v>
      </c>
      <c r="B78" s="86" t="s">
        <v>70</v>
      </c>
      <c r="C78" s="87">
        <v>1311</v>
      </c>
      <c r="D78" s="87">
        <v>1518857.99</v>
      </c>
      <c r="E78" s="87">
        <v>529344.60820982605</v>
      </c>
      <c r="F78" s="87">
        <v>2048202.598209826</v>
      </c>
      <c r="G78" s="160">
        <v>1359.93</v>
      </c>
      <c r="H78" s="161">
        <v>1782868.23</v>
      </c>
      <c r="I78" s="161">
        <v>265334.36820982606</v>
      </c>
      <c r="J78" s="477">
        <f t="shared" si="5"/>
        <v>0.12954498175216364</v>
      </c>
      <c r="K78" s="163">
        <v>367330.88869200007</v>
      </c>
      <c r="L78" s="163">
        <v>0</v>
      </c>
      <c r="M78" s="163">
        <v>14779.536050244069</v>
      </c>
      <c r="N78" s="163">
        <v>23373.93753813193</v>
      </c>
      <c r="O78" s="163">
        <v>0</v>
      </c>
      <c r="P78" s="164">
        <v>-61475.9</v>
      </c>
      <c r="Q78" s="164">
        <v>114357.02483967174</v>
      </c>
      <c r="R78" s="164">
        <v>-4523.8032819577911</v>
      </c>
      <c r="S78" s="165">
        <v>1900.95</v>
      </c>
      <c r="T78" s="207">
        <f t="shared" si="6"/>
        <v>721077.00204791606</v>
      </c>
      <c r="U78" s="166">
        <v>372167.6190418874</v>
      </c>
      <c r="V78" s="207">
        <f t="shared" si="8"/>
        <v>1093244.6210898035</v>
      </c>
      <c r="W78" s="207">
        <v>301479.03133509605</v>
      </c>
      <c r="X78" s="87">
        <f t="shared" si="7"/>
        <v>1394723.6524248996</v>
      </c>
      <c r="Y78" s="91">
        <f t="shared" si="9"/>
        <v>1063.8624351067122</v>
      </c>
      <c r="Z78" s="324">
        <v>13</v>
      </c>
    </row>
    <row r="79" spans="1:26" s="169" customFormat="1" ht="16.5">
      <c r="A79" s="91">
        <v>217</v>
      </c>
      <c r="B79" s="86" t="s">
        <v>71</v>
      </c>
      <c r="C79" s="87">
        <v>5390</v>
      </c>
      <c r="D79" s="87">
        <v>8911056.7200000007</v>
      </c>
      <c r="E79" s="87">
        <v>938634.37492668419</v>
      </c>
      <c r="F79" s="87">
        <v>9849691.0949266851</v>
      </c>
      <c r="G79" s="160">
        <v>1359.93</v>
      </c>
      <c r="H79" s="161">
        <v>7330022.7000000002</v>
      </c>
      <c r="I79" s="161">
        <v>2519668.3949266849</v>
      </c>
      <c r="J79" s="477">
        <f t="shared" si="5"/>
        <v>0.25581192045956641</v>
      </c>
      <c r="K79" s="163">
        <v>63332.04005333333</v>
      </c>
      <c r="L79" s="163">
        <v>0</v>
      </c>
      <c r="M79" s="163">
        <v>63001.545233973724</v>
      </c>
      <c r="N79" s="163">
        <v>103983.39196857979</v>
      </c>
      <c r="O79" s="163">
        <v>0</v>
      </c>
      <c r="P79" s="164">
        <v>-289452.02999999997</v>
      </c>
      <c r="Q79" s="164">
        <v>-561106.87027460278</v>
      </c>
      <c r="R79" s="164">
        <v>-772481.20078429999</v>
      </c>
      <c r="S79" s="165">
        <v>7815.5</v>
      </c>
      <c r="T79" s="207">
        <f t="shared" si="6"/>
        <v>1134760.7711236691</v>
      </c>
      <c r="U79" s="166">
        <v>2726306.362260391</v>
      </c>
      <c r="V79" s="207">
        <f t="shared" si="8"/>
        <v>3861067.1333840601</v>
      </c>
      <c r="W79" s="207">
        <v>1064158.201157104</v>
      </c>
      <c r="X79" s="87">
        <f t="shared" si="7"/>
        <v>4925225.3345411643</v>
      </c>
      <c r="Y79" s="91">
        <f t="shared" si="9"/>
        <v>913.77093405216408</v>
      </c>
      <c r="Z79" s="324">
        <v>16</v>
      </c>
    </row>
    <row r="80" spans="1:26" s="169" customFormat="1" ht="16.5">
      <c r="A80" s="91">
        <v>218</v>
      </c>
      <c r="B80" s="86" t="s">
        <v>289</v>
      </c>
      <c r="C80" s="87">
        <v>1192</v>
      </c>
      <c r="D80" s="87">
        <v>1212511.22</v>
      </c>
      <c r="E80" s="87">
        <v>246701.17665707</v>
      </c>
      <c r="F80" s="87">
        <v>1459212.3966570699</v>
      </c>
      <c r="G80" s="160">
        <v>1359.93</v>
      </c>
      <c r="H80" s="161">
        <v>1621036.56</v>
      </c>
      <c r="I80" s="161">
        <v>-161824.16334293014</v>
      </c>
      <c r="J80" s="477">
        <f t="shared" si="5"/>
        <v>-0.11089829260884528</v>
      </c>
      <c r="K80" s="163">
        <v>44263.60244266667</v>
      </c>
      <c r="L80" s="163">
        <v>0</v>
      </c>
      <c r="M80" s="163">
        <v>11826.419147031816</v>
      </c>
      <c r="N80" s="163">
        <v>18032.150834145494</v>
      </c>
      <c r="O80" s="163">
        <v>0</v>
      </c>
      <c r="P80" s="164">
        <v>-53643.164999999994</v>
      </c>
      <c r="Q80" s="164">
        <v>422971.04760824348</v>
      </c>
      <c r="R80" s="164">
        <v>241440.92076209918</v>
      </c>
      <c r="S80" s="165">
        <v>1728.3999999999999</v>
      </c>
      <c r="T80" s="207">
        <f t="shared" si="6"/>
        <v>524795.21245125658</v>
      </c>
      <c r="U80" s="166">
        <v>620734.45455552044</v>
      </c>
      <c r="V80" s="207">
        <f t="shared" si="8"/>
        <v>1145529.6670067771</v>
      </c>
      <c r="W80" s="207">
        <v>340927.93071164907</v>
      </c>
      <c r="X80" s="87">
        <f t="shared" si="7"/>
        <v>1486457.5977184263</v>
      </c>
      <c r="Y80" s="91">
        <f t="shared" si="9"/>
        <v>1247.0281860053913</v>
      </c>
      <c r="Z80" s="324">
        <v>14</v>
      </c>
    </row>
    <row r="81" spans="1:26" s="169" customFormat="1" ht="16.5">
      <c r="A81" s="91">
        <v>224</v>
      </c>
      <c r="B81" s="86" t="s">
        <v>290</v>
      </c>
      <c r="C81" s="87">
        <v>8717</v>
      </c>
      <c r="D81" s="87">
        <v>12313888.699999999</v>
      </c>
      <c r="E81" s="87">
        <v>2177126.0660778526</v>
      </c>
      <c r="F81" s="87">
        <v>14491014.766077852</v>
      </c>
      <c r="G81" s="160">
        <v>1359.93</v>
      </c>
      <c r="H81" s="161">
        <v>11854509.810000001</v>
      </c>
      <c r="I81" s="161">
        <v>2636504.9560778514</v>
      </c>
      <c r="J81" s="477">
        <f t="shared" si="5"/>
        <v>0.18194067141865522</v>
      </c>
      <c r="K81" s="163">
        <v>0</v>
      </c>
      <c r="L81" s="163">
        <v>0</v>
      </c>
      <c r="M81" s="163">
        <v>85729.120912604398</v>
      </c>
      <c r="N81" s="163">
        <v>107864.33351839804</v>
      </c>
      <c r="O81" s="163">
        <v>0</v>
      </c>
      <c r="P81" s="164">
        <v>-753390.58220000006</v>
      </c>
      <c r="Q81" s="164">
        <v>-739697.95930586406</v>
      </c>
      <c r="R81" s="164">
        <v>-627025.14316977886</v>
      </c>
      <c r="S81" s="165">
        <v>12639.65</v>
      </c>
      <c r="T81" s="207">
        <f t="shared" si="6"/>
        <v>722624.37583321077</v>
      </c>
      <c r="U81" s="166">
        <v>3706311.3577195536</v>
      </c>
      <c r="V81" s="207">
        <f t="shared" si="8"/>
        <v>4428935.7335527642</v>
      </c>
      <c r="W81" s="207">
        <v>1484090.8745698929</v>
      </c>
      <c r="X81" s="87">
        <f t="shared" si="7"/>
        <v>5913026.6081226571</v>
      </c>
      <c r="Y81" s="91">
        <f t="shared" si="9"/>
        <v>678.33275302542813</v>
      </c>
      <c r="Z81" s="324">
        <v>1</v>
      </c>
    </row>
    <row r="82" spans="1:26" s="169" customFormat="1" ht="16.5">
      <c r="A82" s="91">
        <v>226</v>
      </c>
      <c r="B82" s="86" t="s">
        <v>72</v>
      </c>
      <c r="C82" s="87">
        <v>3774</v>
      </c>
      <c r="D82" s="87">
        <v>4511364.9700000007</v>
      </c>
      <c r="E82" s="87">
        <v>1100193.7288632416</v>
      </c>
      <c r="F82" s="87">
        <v>5611558.6988632418</v>
      </c>
      <c r="G82" s="160">
        <v>1359.93</v>
      </c>
      <c r="H82" s="161">
        <v>5132375.82</v>
      </c>
      <c r="I82" s="161">
        <v>479182.87886324152</v>
      </c>
      <c r="J82" s="477">
        <f t="shared" si="5"/>
        <v>8.5392117338149151E-2</v>
      </c>
      <c r="K82" s="163">
        <v>461840.83841400011</v>
      </c>
      <c r="L82" s="163">
        <v>0</v>
      </c>
      <c r="M82" s="163">
        <v>48920.055738446135</v>
      </c>
      <c r="N82" s="163">
        <v>66118.655395104826</v>
      </c>
      <c r="O82" s="163">
        <v>0</v>
      </c>
      <c r="P82" s="164">
        <v>-201950.565</v>
      </c>
      <c r="Q82" s="164">
        <v>784635.01991361193</v>
      </c>
      <c r="R82" s="164">
        <v>535356.36798002338</v>
      </c>
      <c r="S82" s="165">
        <v>5472.3</v>
      </c>
      <c r="T82" s="207">
        <f t="shared" si="6"/>
        <v>2179575.5513044279</v>
      </c>
      <c r="U82" s="166">
        <v>1482298.5651827611</v>
      </c>
      <c r="V82" s="207">
        <f t="shared" si="8"/>
        <v>3661874.1164871892</v>
      </c>
      <c r="W82" s="207">
        <v>806360.188221502</v>
      </c>
      <c r="X82" s="87">
        <f t="shared" si="7"/>
        <v>4468234.3047086913</v>
      </c>
      <c r="Y82" s="91">
        <f t="shared" si="9"/>
        <v>1183.9518560436384</v>
      </c>
      <c r="Z82" s="324">
        <v>13</v>
      </c>
    </row>
    <row r="83" spans="1:26" s="169" customFormat="1" ht="16.5">
      <c r="A83" s="91">
        <v>230</v>
      </c>
      <c r="B83" s="86" t="s">
        <v>73</v>
      </c>
      <c r="C83" s="87">
        <v>2290</v>
      </c>
      <c r="D83" s="87">
        <v>2673633.7999999998</v>
      </c>
      <c r="E83" s="87">
        <v>753077.43037613411</v>
      </c>
      <c r="F83" s="87">
        <v>3426711.2303761337</v>
      </c>
      <c r="G83" s="160">
        <v>1359.93</v>
      </c>
      <c r="H83" s="161">
        <v>3114239.7</v>
      </c>
      <c r="I83" s="161">
        <v>312471.53037613351</v>
      </c>
      <c r="J83" s="477">
        <f t="shared" si="5"/>
        <v>9.1187003913905815E-2</v>
      </c>
      <c r="K83" s="163">
        <v>228117.23934999999</v>
      </c>
      <c r="L83" s="163">
        <v>0</v>
      </c>
      <c r="M83" s="163">
        <v>24001.82856898725</v>
      </c>
      <c r="N83" s="163">
        <v>43571.571912707179</v>
      </c>
      <c r="O83" s="163">
        <v>0</v>
      </c>
      <c r="P83" s="164">
        <v>-95269.999999999985</v>
      </c>
      <c r="Q83" s="164">
        <v>-109857.50508823193</v>
      </c>
      <c r="R83" s="164">
        <v>-115270.02687541254</v>
      </c>
      <c r="S83" s="165">
        <v>3320.5</v>
      </c>
      <c r="T83" s="207">
        <f t="shared" si="6"/>
        <v>291085.13824418344</v>
      </c>
      <c r="U83" s="166">
        <v>1295258.7772060249</v>
      </c>
      <c r="V83" s="207">
        <f t="shared" si="8"/>
        <v>1586343.9154502084</v>
      </c>
      <c r="W83" s="207">
        <v>591678.54719004</v>
      </c>
      <c r="X83" s="87">
        <f t="shared" si="7"/>
        <v>2178022.4626402482</v>
      </c>
      <c r="Y83" s="91">
        <f t="shared" si="9"/>
        <v>951.10151206997739</v>
      </c>
      <c r="Z83" s="324">
        <v>4</v>
      </c>
    </row>
    <row r="84" spans="1:26" s="169" customFormat="1" ht="16.5">
      <c r="A84" s="91">
        <v>231</v>
      </c>
      <c r="B84" s="86" t="s">
        <v>291</v>
      </c>
      <c r="C84" s="87">
        <v>1289</v>
      </c>
      <c r="D84" s="87">
        <v>1455917.2200000002</v>
      </c>
      <c r="E84" s="87">
        <v>529293.98588526831</v>
      </c>
      <c r="F84" s="87">
        <v>1985211.2058852685</v>
      </c>
      <c r="G84" s="160">
        <v>1359.93</v>
      </c>
      <c r="H84" s="161">
        <v>1752949.77</v>
      </c>
      <c r="I84" s="161">
        <v>232261.4358852685</v>
      </c>
      <c r="J84" s="477">
        <f t="shared" si="5"/>
        <v>0.11699583157535914</v>
      </c>
      <c r="K84" s="163">
        <v>65000.476902666676</v>
      </c>
      <c r="L84" s="163">
        <v>0</v>
      </c>
      <c r="M84" s="163">
        <v>18040.178460517069</v>
      </c>
      <c r="N84" s="163">
        <v>13485.137310385146</v>
      </c>
      <c r="O84" s="163">
        <v>9304.1375551675519</v>
      </c>
      <c r="P84" s="164">
        <v>-56920.59</v>
      </c>
      <c r="Q84" s="164">
        <v>-863668.8372573927</v>
      </c>
      <c r="R84" s="164">
        <v>-534687.13476313697</v>
      </c>
      <c r="S84" s="165">
        <v>1869.05</v>
      </c>
      <c r="T84" s="207">
        <f t="shared" si="6"/>
        <v>-1115316.1459065247</v>
      </c>
      <c r="U84" s="166">
        <v>-38082.449863003989</v>
      </c>
      <c r="V84" s="207">
        <f t="shared" si="8"/>
        <v>-1153398.5957695288</v>
      </c>
      <c r="W84" s="207">
        <v>224270.99566541263</v>
      </c>
      <c r="X84" s="87">
        <f t="shared" si="7"/>
        <v>-929127.60010411614</v>
      </c>
      <c r="Y84" s="91">
        <f t="shared" si="9"/>
        <v>-720.81272312188992</v>
      </c>
      <c r="Z84" s="324">
        <v>15</v>
      </c>
    </row>
    <row r="85" spans="1:26" s="169" customFormat="1" ht="16.5">
      <c r="A85" s="91">
        <v>232</v>
      </c>
      <c r="B85" s="86" t="s">
        <v>74</v>
      </c>
      <c r="C85" s="87">
        <v>12890</v>
      </c>
      <c r="D85" s="87">
        <v>18160507.239999998</v>
      </c>
      <c r="E85" s="87">
        <v>2631880.851371977</v>
      </c>
      <c r="F85" s="87">
        <v>20792388.091371976</v>
      </c>
      <c r="G85" s="160">
        <v>1359.93</v>
      </c>
      <c r="H85" s="161">
        <v>17529497.699999999</v>
      </c>
      <c r="I85" s="161">
        <v>3262890.3913719766</v>
      </c>
      <c r="J85" s="477">
        <f t="shared" si="5"/>
        <v>0.15692715896958215</v>
      </c>
      <c r="K85" s="163">
        <v>7538.6133799999998</v>
      </c>
      <c r="L85" s="163">
        <v>0</v>
      </c>
      <c r="M85" s="163">
        <v>172686.04529003394</v>
      </c>
      <c r="N85" s="163">
        <v>237554.24893918465</v>
      </c>
      <c r="O85" s="163">
        <v>0</v>
      </c>
      <c r="P85" s="164">
        <v>-911475.2649999999</v>
      </c>
      <c r="Q85" s="164">
        <v>17854.550463376247</v>
      </c>
      <c r="R85" s="164">
        <v>-280201.83115556929</v>
      </c>
      <c r="S85" s="165">
        <v>18690.5</v>
      </c>
      <c r="T85" s="207">
        <f t="shared" si="6"/>
        <v>2525537.253289002</v>
      </c>
      <c r="U85" s="166">
        <v>5189312.3605946526</v>
      </c>
      <c r="V85" s="207">
        <f t="shared" si="8"/>
        <v>7714849.6138836546</v>
      </c>
      <c r="W85" s="207">
        <v>2831877.4419475598</v>
      </c>
      <c r="X85" s="87">
        <f t="shared" si="7"/>
        <v>10546727.055831214</v>
      </c>
      <c r="Y85" s="91">
        <f t="shared" si="9"/>
        <v>818.21001208931068</v>
      </c>
      <c r="Z85" s="324">
        <v>14</v>
      </c>
    </row>
    <row r="86" spans="1:26" s="169" customFormat="1" ht="16.5">
      <c r="A86" s="91">
        <v>233</v>
      </c>
      <c r="B86" s="86" t="s">
        <v>75</v>
      </c>
      <c r="C86" s="87">
        <v>15312</v>
      </c>
      <c r="D86" s="87">
        <v>22069391.16</v>
      </c>
      <c r="E86" s="87">
        <v>2821160.175777405</v>
      </c>
      <c r="F86" s="87">
        <v>24890551.335777406</v>
      </c>
      <c r="G86" s="160">
        <v>1359.93</v>
      </c>
      <c r="H86" s="161">
        <v>20823248.16</v>
      </c>
      <c r="I86" s="161">
        <v>4067303.1757774055</v>
      </c>
      <c r="J86" s="477">
        <f t="shared" si="5"/>
        <v>0.16340751640688281</v>
      </c>
      <c r="K86" s="163">
        <v>0</v>
      </c>
      <c r="L86" s="163">
        <v>0</v>
      </c>
      <c r="M86" s="163">
        <v>197673.02489159215</v>
      </c>
      <c r="N86" s="163">
        <v>210443.90851872254</v>
      </c>
      <c r="O86" s="163">
        <v>0</v>
      </c>
      <c r="P86" s="164">
        <v>-891966.7</v>
      </c>
      <c r="Q86" s="164">
        <v>2494170.1595986546</v>
      </c>
      <c r="R86" s="164">
        <v>786129.06680846412</v>
      </c>
      <c r="S86" s="165">
        <v>22202.399999999998</v>
      </c>
      <c r="T86" s="207">
        <f t="shared" si="6"/>
        <v>6885955.0355948387</v>
      </c>
      <c r="U86" s="166">
        <v>7291490.9218487255</v>
      </c>
      <c r="V86" s="207">
        <f t="shared" si="8"/>
        <v>14177445.957443565</v>
      </c>
      <c r="W86" s="207">
        <v>3403075.8114378415</v>
      </c>
      <c r="X86" s="87">
        <f t="shared" si="7"/>
        <v>17580521.768881407</v>
      </c>
      <c r="Y86" s="91">
        <f t="shared" si="9"/>
        <v>1148.1531980721923</v>
      </c>
      <c r="Z86" s="324">
        <v>14</v>
      </c>
    </row>
    <row r="87" spans="1:26" s="169" customFormat="1" ht="16.5">
      <c r="A87" s="91">
        <v>235</v>
      </c>
      <c r="B87" s="86" t="s">
        <v>292</v>
      </c>
      <c r="C87" s="87">
        <v>10396</v>
      </c>
      <c r="D87" s="87">
        <v>18035757.27</v>
      </c>
      <c r="E87" s="87">
        <v>3438419.5028798105</v>
      </c>
      <c r="F87" s="87">
        <v>21474176.772879809</v>
      </c>
      <c r="G87" s="160">
        <v>1359.93</v>
      </c>
      <c r="H87" s="161">
        <v>14137832.280000001</v>
      </c>
      <c r="I87" s="161">
        <v>7336344.4928798079</v>
      </c>
      <c r="J87" s="477">
        <f t="shared" si="5"/>
        <v>0.34163565711841548</v>
      </c>
      <c r="K87" s="163">
        <v>0</v>
      </c>
      <c r="L87" s="163">
        <v>0</v>
      </c>
      <c r="M87" s="163">
        <v>72648.755867265791</v>
      </c>
      <c r="N87" s="163">
        <v>181638.75646401822</v>
      </c>
      <c r="O87" s="163">
        <v>275131.64166968473</v>
      </c>
      <c r="P87" s="164">
        <v>-711865.3600000001</v>
      </c>
      <c r="Q87" s="164">
        <v>7363193.4739771765</v>
      </c>
      <c r="R87" s="164">
        <v>1488070.7429396594</v>
      </c>
      <c r="S87" s="165">
        <v>15074.199999999999</v>
      </c>
      <c r="T87" s="207">
        <f t="shared" si="6"/>
        <v>16020236.703797612</v>
      </c>
      <c r="U87" s="166">
        <v>-1613256.8999804079</v>
      </c>
      <c r="V87" s="207">
        <f t="shared" si="8"/>
        <v>14406979.803817205</v>
      </c>
      <c r="W87" s="207">
        <v>662205.84094886237</v>
      </c>
      <c r="X87" s="87">
        <f t="shared" si="7"/>
        <v>15069185.644766068</v>
      </c>
      <c r="Y87" s="91">
        <f t="shared" si="9"/>
        <v>1449.5176649447931</v>
      </c>
      <c r="Z87" s="324">
        <v>1</v>
      </c>
    </row>
    <row r="88" spans="1:26" s="169" customFormat="1" ht="16.5">
      <c r="A88" s="91">
        <v>236</v>
      </c>
      <c r="B88" s="86" t="s">
        <v>293</v>
      </c>
      <c r="C88" s="87">
        <v>4196</v>
      </c>
      <c r="D88" s="87">
        <v>7070877.1299999999</v>
      </c>
      <c r="E88" s="87">
        <v>682269.82788399188</v>
      </c>
      <c r="F88" s="87">
        <v>7753146.9578839913</v>
      </c>
      <c r="G88" s="160">
        <v>1359.93</v>
      </c>
      <c r="H88" s="161">
        <v>5706266.2800000003</v>
      </c>
      <c r="I88" s="161">
        <v>2046880.677883991</v>
      </c>
      <c r="J88" s="477">
        <f t="shared" si="5"/>
        <v>0.26400643364596188</v>
      </c>
      <c r="K88" s="163">
        <v>95521.727402666686</v>
      </c>
      <c r="L88" s="163">
        <v>0</v>
      </c>
      <c r="M88" s="163">
        <v>46310.708468334436</v>
      </c>
      <c r="N88" s="163">
        <v>65217.222519311414</v>
      </c>
      <c r="O88" s="163">
        <v>0</v>
      </c>
      <c r="P88" s="164">
        <v>-190964.215</v>
      </c>
      <c r="Q88" s="164">
        <v>-104928.87593170683</v>
      </c>
      <c r="R88" s="164">
        <v>-423861.78708387644</v>
      </c>
      <c r="S88" s="165">
        <v>6084.2</v>
      </c>
      <c r="T88" s="207">
        <f t="shared" si="6"/>
        <v>1540259.6582587203</v>
      </c>
      <c r="U88" s="166">
        <v>2283320.3170596054</v>
      </c>
      <c r="V88" s="207">
        <f t="shared" si="8"/>
        <v>3823579.9753183257</v>
      </c>
      <c r="W88" s="207">
        <v>896489.68078274722</v>
      </c>
      <c r="X88" s="87">
        <f t="shared" si="7"/>
        <v>4720069.6561010731</v>
      </c>
      <c r="Y88" s="91">
        <f t="shared" si="9"/>
        <v>1124.8974394902461</v>
      </c>
      <c r="Z88" s="324">
        <v>16</v>
      </c>
    </row>
    <row r="89" spans="1:26" s="169" customFormat="1" ht="16.5">
      <c r="A89" s="91">
        <v>239</v>
      </c>
      <c r="B89" s="86" t="s">
        <v>76</v>
      </c>
      <c r="C89" s="87">
        <v>2095</v>
      </c>
      <c r="D89" s="87">
        <v>2091512.0699999998</v>
      </c>
      <c r="E89" s="87">
        <v>589690.7026161832</v>
      </c>
      <c r="F89" s="87">
        <v>2681202.7726161829</v>
      </c>
      <c r="G89" s="160">
        <v>1359.93</v>
      </c>
      <c r="H89" s="161">
        <v>2849053.35</v>
      </c>
      <c r="I89" s="161">
        <v>-167850.57738381717</v>
      </c>
      <c r="J89" s="477">
        <f t="shared" si="5"/>
        <v>-6.2602716623344754E-2</v>
      </c>
      <c r="K89" s="163">
        <v>597700.96086000011</v>
      </c>
      <c r="L89" s="163">
        <v>0</v>
      </c>
      <c r="M89" s="163">
        <v>35779.8281454479</v>
      </c>
      <c r="N89" s="163">
        <v>36717.557335990758</v>
      </c>
      <c r="O89" s="163">
        <v>0</v>
      </c>
      <c r="P89" s="164">
        <v>-125239.745</v>
      </c>
      <c r="Q89" s="164">
        <v>195498.780700011</v>
      </c>
      <c r="R89" s="164">
        <v>-287488.2493543544</v>
      </c>
      <c r="S89" s="165">
        <v>3037.75</v>
      </c>
      <c r="T89" s="207">
        <f t="shared" si="6"/>
        <v>288156.30530327809</v>
      </c>
      <c r="U89" s="166">
        <v>397653.44895801763</v>
      </c>
      <c r="V89" s="207">
        <f t="shared" si="8"/>
        <v>685809.75426129578</v>
      </c>
      <c r="W89" s="207">
        <v>464543.67246879439</v>
      </c>
      <c r="X89" s="87">
        <f t="shared" si="7"/>
        <v>1150353.4267300903</v>
      </c>
      <c r="Y89" s="91">
        <f t="shared" si="9"/>
        <v>549.09471442963741</v>
      </c>
      <c r="Z89" s="324">
        <v>11</v>
      </c>
    </row>
    <row r="90" spans="1:26" s="169" customFormat="1" ht="16.5">
      <c r="A90" s="91">
        <v>240</v>
      </c>
      <c r="B90" s="86" t="s">
        <v>77</v>
      </c>
      <c r="C90" s="87">
        <v>19982</v>
      </c>
      <c r="D90" s="87">
        <v>26702679.030000001</v>
      </c>
      <c r="E90" s="87">
        <v>3963340.22689211</v>
      </c>
      <c r="F90" s="87">
        <v>30666019.256892111</v>
      </c>
      <c r="G90" s="160">
        <v>1359.93</v>
      </c>
      <c r="H90" s="161">
        <v>27174121.260000002</v>
      </c>
      <c r="I90" s="161">
        <v>3491897.9968921095</v>
      </c>
      <c r="J90" s="477">
        <f t="shared" si="5"/>
        <v>0.113868642931453</v>
      </c>
      <c r="K90" s="163">
        <v>144498.30104666666</v>
      </c>
      <c r="L90" s="163">
        <v>0</v>
      </c>
      <c r="M90" s="163">
        <v>315171.77759641653</v>
      </c>
      <c r="N90" s="163">
        <v>377955.66117311473</v>
      </c>
      <c r="O90" s="163">
        <v>0</v>
      </c>
      <c r="P90" s="164">
        <v>-1998124.335</v>
      </c>
      <c r="Q90" s="164">
        <v>-6108357.624492256</v>
      </c>
      <c r="R90" s="164">
        <v>-3736384.6645788797</v>
      </c>
      <c r="S90" s="165">
        <v>28973.899999999998</v>
      </c>
      <c r="T90" s="207">
        <f t="shared" si="6"/>
        <v>-7484368.9873628281</v>
      </c>
      <c r="U90" s="166">
        <v>4179917.2020548019</v>
      </c>
      <c r="V90" s="207">
        <f t="shared" si="8"/>
        <v>-3304451.7853080262</v>
      </c>
      <c r="W90" s="207">
        <v>3195185.713191451</v>
      </c>
      <c r="X90" s="87">
        <f t="shared" si="7"/>
        <v>-109266.0721165752</v>
      </c>
      <c r="Y90" s="91">
        <f t="shared" si="9"/>
        <v>-5.4682250083362627</v>
      </c>
      <c r="Z90" s="324">
        <v>19</v>
      </c>
    </row>
    <row r="91" spans="1:26" s="169" customFormat="1" ht="16.5">
      <c r="A91" s="91">
        <v>241</v>
      </c>
      <c r="B91" s="86" t="s">
        <v>78</v>
      </c>
      <c r="C91" s="87">
        <v>7904</v>
      </c>
      <c r="D91" s="87">
        <v>12362931.470000001</v>
      </c>
      <c r="E91" s="87">
        <v>1153311.7528034048</v>
      </c>
      <c r="F91" s="87">
        <v>13516243.222803406</v>
      </c>
      <c r="G91" s="160">
        <v>1359.93</v>
      </c>
      <c r="H91" s="161">
        <v>10748886.720000001</v>
      </c>
      <c r="I91" s="161">
        <v>2767356.5028034057</v>
      </c>
      <c r="J91" s="477">
        <f t="shared" si="5"/>
        <v>0.20474302342640352</v>
      </c>
      <c r="K91" s="163">
        <v>44410.75808</v>
      </c>
      <c r="L91" s="163">
        <v>0</v>
      </c>
      <c r="M91" s="163">
        <v>87137.195178451919</v>
      </c>
      <c r="N91" s="163">
        <v>140239.36328474176</v>
      </c>
      <c r="O91" s="163">
        <v>0</v>
      </c>
      <c r="P91" s="164">
        <v>-410520.42</v>
      </c>
      <c r="Q91" s="164">
        <v>-1201596.3587326356</v>
      </c>
      <c r="R91" s="164">
        <v>-845189.54189871054</v>
      </c>
      <c r="S91" s="165">
        <v>11460.8</v>
      </c>
      <c r="T91" s="207">
        <f t="shared" si="6"/>
        <v>593298.29871525289</v>
      </c>
      <c r="U91" s="166">
        <v>1677615.1925439893</v>
      </c>
      <c r="V91" s="207">
        <f t="shared" si="8"/>
        <v>2270913.4912592424</v>
      </c>
      <c r="W91" s="207">
        <v>1149668.269213184</v>
      </c>
      <c r="X91" s="87">
        <f t="shared" si="7"/>
        <v>3420581.7604724262</v>
      </c>
      <c r="Y91" s="91">
        <f t="shared" si="9"/>
        <v>432.76591099094463</v>
      </c>
      <c r="Z91" s="324">
        <v>19</v>
      </c>
    </row>
    <row r="92" spans="1:26" s="169" customFormat="1" ht="16.5">
      <c r="A92" s="91">
        <v>244</v>
      </c>
      <c r="B92" s="86" t="s">
        <v>79</v>
      </c>
      <c r="C92" s="87">
        <v>19116</v>
      </c>
      <c r="D92" s="87">
        <v>41633435.489999995</v>
      </c>
      <c r="E92" s="87">
        <v>1649940.3441278911</v>
      </c>
      <c r="F92" s="87">
        <v>43283375.834127888</v>
      </c>
      <c r="G92" s="160">
        <v>1359.93</v>
      </c>
      <c r="H92" s="161">
        <v>25996421.880000003</v>
      </c>
      <c r="I92" s="161">
        <v>17286953.954127885</v>
      </c>
      <c r="J92" s="477">
        <f t="shared" si="5"/>
        <v>0.39939014970494846</v>
      </c>
      <c r="K92" s="163">
        <v>0</v>
      </c>
      <c r="L92" s="163">
        <v>0</v>
      </c>
      <c r="M92" s="163">
        <v>198002.77287539403</v>
      </c>
      <c r="N92" s="163">
        <v>371929.97462885809</v>
      </c>
      <c r="O92" s="163">
        <v>415992.61659380875</v>
      </c>
      <c r="P92" s="164">
        <v>-970824.77</v>
      </c>
      <c r="Q92" s="164">
        <v>-843977.50751002331</v>
      </c>
      <c r="R92" s="164">
        <v>-1572961.3445982235</v>
      </c>
      <c r="S92" s="165">
        <v>27718.2</v>
      </c>
      <c r="T92" s="207">
        <f t="shared" si="6"/>
        <v>14912833.8961177</v>
      </c>
      <c r="U92" s="166">
        <v>4245106.9129029894</v>
      </c>
      <c r="V92" s="207">
        <f t="shared" si="8"/>
        <v>19157940.809020691</v>
      </c>
      <c r="W92" s="207">
        <v>2097985.6613888899</v>
      </c>
      <c r="X92" s="87">
        <f t="shared" si="7"/>
        <v>21255926.47040958</v>
      </c>
      <c r="Y92" s="91">
        <f t="shared" si="9"/>
        <v>1111.9442598038072</v>
      </c>
      <c r="Z92" s="324">
        <v>17</v>
      </c>
    </row>
    <row r="93" spans="1:26" s="169" customFormat="1" ht="16.5">
      <c r="A93" s="91">
        <v>245</v>
      </c>
      <c r="B93" s="86" t="s">
        <v>294</v>
      </c>
      <c r="C93" s="87">
        <v>37232</v>
      </c>
      <c r="D93" s="87">
        <v>57253224.640000008</v>
      </c>
      <c r="E93" s="87">
        <v>12749591.35832157</v>
      </c>
      <c r="F93" s="87">
        <v>70002815.998321578</v>
      </c>
      <c r="G93" s="160">
        <v>1359.93</v>
      </c>
      <c r="H93" s="161">
        <v>50632913.760000005</v>
      </c>
      <c r="I93" s="161">
        <v>19369902.238321573</v>
      </c>
      <c r="J93" s="477">
        <f t="shared" si="5"/>
        <v>0.27670175780908579</v>
      </c>
      <c r="K93" s="163">
        <v>0</v>
      </c>
      <c r="L93" s="163">
        <v>0</v>
      </c>
      <c r="M93" s="163">
        <v>335018.31177697261</v>
      </c>
      <c r="N93" s="163">
        <v>780295.61224501207</v>
      </c>
      <c r="O93" s="163">
        <v>332829.8135966346</v>
      </c>
      <c r="P93" s="164">
        <v>-5235610.8037</v>
      </c>
      <c r="Q93" s="164">
        <v>-1124612.8536957274</v>
      </c>
      <c r="R93" s="164">
        <v>422657.58740302263</v>
      </c>
      <c r="S93" s="165">
        <v>53986.400000000001</v>
      </c>
      <c r="T93" s="207">
        <f t="shared" si="6"/>
        <v>14934466.305947486</v>
      </c>
      <c r="U93" s="166">
        <v>1850402.4242887096</v>
      </c>
      <c r="V93" s="207">
        <f t="shared" si="8"/>
        <v>16784868.730236195</v>
      </c>
      <c r="W93" s="207">
        <v>4834905.5185733447</v>
      </c>
      <c r="X93" s="87">
        <f t="shared" si="7"/>
        <v>21619774.248809539</v>
      </c>
      <c r="Y93" s="91">
        <f t="shared" si="9"/>
        <v>580.67721983265847</v>
      </c>
      <c r="Z93" s="324">
        <v>1</v>
      </c>
    </row>
    <row r="94" spans="1:26" s="169" customFormat="1" ht="16.5">
      <c r="A94" s="91">
        <v>249</v>
      </c>
      <c r="B94" s="86" t="s">
        <v>295</v>
      </c>
      <c r="C94" s="87">
        <v>9443</v>
      </c>
      <c r="D94" s="87">
        <v>11671289.32</v>
      </c>
      <c r="E94" s="87">
        <v>2133661.1546548177</v>
      </c>
      <c r="F94" s="87">
        <v>13804950.474654818</v>
      </c>
      <c r="G94" s="160">
        <v>1359.93</v>
      </c>
      <c r="H94" s="161">
        <v>12841818.99</v>
      </c>
      <c r="I94" s="161">
        <v>963131.48465481773</v>
      </c>
      <c r="J94" s="477">
        <f t="shared" si="5"/>
        <v>6.9767109010863734E-2</v>
      </c>
      <c r="K94" s="163">
        <v>445543.00659400003</v>
      </c>
      <c r="L94" s="163">
        <v>0</v>
      </c>
      <c r="M94" s="163">
        <v>118407.38840783443</v>
      </c>
      <c r="N94" s="163">
        <v>161928.98357488506</v>
      </c>
      <c r="O94" s="163">
        <v>0</v>
      </c>
      <c r="P94" s="164">
        <v>-721680.58499999996</v>
      </c>
      <c r="Q94" s="164">
        <v>356946.7361238359</v>
      </c>
      <c r="R94" s="164">
        <v>874331.29611714953</v>
      </c>
      <c r="S94" s="165">
        <v>13692.35</v>
      </c>
      <c r="T94" s="207">
        <f t="shared" si="6"/>
        <v>2212300.660472523</v>
      </c>
      <c r="U94" s="166">
        <v>2871143.5752241258</v>
      </c>
      <c r="V94" s="207">
        <f t="shared" si="8"/>
        <v>5083444.2356966492</v>
      </c>
      <c r="W94" s="207">
        <v>1689805.5154613357</v>
      </c>
      <c r="X94" s="87">
        <f t="shared" si="7"/>
        <v>6773249.7511579851</v>
      </c>
      <c r="Y94" s="91">
        <f t="shared" si="9"/>
        <v>717.27732194831992</v>
      </c>
      <c r="Z94" s="324">
        <v>13</v>
      </c>
    </row>
    <row r="95" spans="1:26" s="169" customFormat="1" ht="16.5">
      <c r="A95" s="91">
        <v>250</v>
      </c>
      <c r="B95" s="86" t="s">
        <v>80</v>
      </c>
      <c r="C95" s="87">
        <v>1808</v>
      </c>
      <c r="D95" s="87">
        <v>2015227.51</v>
      </c>
      <c r="E95" s="87">
        <v>478533.53694943991</v>
      </c>
      <c r="F95" s="87">
        <v>2493761.0469494397</v>
      </c>
      <c r="G95" s="160">
        <v>1359.93</v>
      </c>
      <c r="H95" s="161">
        <v>2458753.44</v>
      </c>
      <c r="I95" s="161">
        <v>35007.606949439738</v>
      </c>
      <c r="J95" s="477">
        <f t="shared" si="5"/>
        <v>1.4038075938455985E-2</v>
      </c>
      <c r="K95" s="163">
        <v>201411.476624</v>
      </c>
      <c r="L95" s="163">
        <v>0</v>
      </c>
      <c r="M95" s="163">
        <v>19923.83289960153</v>
      </c>
      <c r="N95" s="163">
        <v>33106.553558820699</v>
      </c>
      <c r="O95" s="163">
        <v>0</v>
      </c>
      <c r="P95" s="164">
        <v>-86002.014999999985</v>
      </c>
      <c r="Q95" s="164">
        <v>197920.72461793592</v>
      </c>
      <c r="R95" s="164">
        <v>71980.811857818</v>
      </c>
      <c r="S95" s="165">
        <v>2621.6</v>
      </c>
      <c r="T95" s="207">
        <f t="shared" si="6"/>
        <v>475970.59150761587</v>
      </c>
      <c r="U95" s="166">
        <v>695579.22452075686</v>
      </c>
      <c r="V95" s="207">
        <f t="shared" si="8"/>
        <v>1171549.8160283729</v>
      </c>
      <c r="W95" s="207">
        <v>443555.78617089614</v>
      </c>
      <c r="X95" s="87">
        <f t="shared" si="7"/>
        <v>1615105.602199269</v>
      </c>
      <c r="Y95" s="91">
        <f t="shared" si="9"/>
        <v>893.31062068543633</v>
      </c>
      <c r="Z95" s="324">
        <v>6</v>
      </c>
    </row>
    <row r="96" spans="1:26" s="169" customFormat="1" ht="16.5">
      <c r="A96" s="91">
        <v>256</v>
      </c>
      <c r="B96" s="86" t="s">
        <v>81</v>
      </c>
      <c r="C96" s="87">
        <v>1581</v>
      </c>
      <c r="D96" s="87">
        <v>2607968.69</v>
      </c>
      <c r="E96" s="87">
        <v>522827.95711943944</v>
      </c>
      <c r="F96" s="87">
        <v>3130796.6471194392</v>
      </c>
      <c r="G96" s="160">
        <v>1359.93</v>
      </c>
      <c r="H96" s="161">
        <v>2150049.33</v>
      </c>
      <c r="I96" s="161">
        <v>980747.31711943913</v>
      </c>
      <c r="J96" s="477">
        <f t="shared" si="5"/>
        <v>0.31325807060059235</v>
      </c>
      <c r="K96" s="163">
        <v>486575.96224200004</v>
      </c>
      <c r="L96" s="163">
        <v>0</v>
      </c>
      <c r="M96" s="163">
        <v>18010.100161663362</v>
      </c>
      <c r="N96" s="163">
        <v>21462.48684300977</v>
      </c>
      <c r="O96" s="163">
        <v>0</v>
      </c>
      <c r="P96" s="164">
        <v>-62824.995000000003</v>
      </c>
      <c r="Q96" s="164">
        <v>-267691.33868008648</v>
      </c>
      <c r="R96" s="164">
        <v>-388370.03901993233</v>
      </c>
      <c r="S96" s="165">
        <v>2292.4499999999998</v>
      </c>
      <c r="T96" s="207">
        <f t="shared" si="6"/>
        <v>790201.94366609352</v>
      </c>
      <c r="U96" s="166">
        <v>707006.82410394435</v>
      </c>
      <c r="V96" s="207">
        <f t="shared" si="8"/>
        <v>1497208.767770038</v>
      </c>
      <c r="W96" s="207">
        <v>342078.91533434653</v>
      </c>
      <c r="X96" s="87">
        <f t="shared" si="7"/>
        <v>1839287.6831043845</v>
      </c>
      <c r="Y96" s="91">
        <f t="shared" si="9"/>
        <v>1163.3698185353476</v>
      </c>
      <c r="Z96" s="324">
        <v>13</v>
      </c>
    </row>
    <row r="97" spans="1:26" s="169" customFormat="1" ht="16.5">
      <c r="A97" s="91">
        <v>257</v>
      </c>
      <c r="B97" s="86" t="s">
        <v>296</v>
      </c>
      <c r="C97" s="87">
        <v>40433</v>
      </c>
      <c r="D97" s="87">
        <v>71409254.700000003</v>
      </c>
      <c r="E97" s="87">
        <v>12963192.734294161</v>
      </c>
      <c r="F97" s="87">
        <v>84372447.434294164</v>
      </c>
      <c r="G97" s="160">
        <v>1359.93</v>
      </c>
      <c r="H97" s="161">
        <v>54986049.690000005</v>
      </c>
      <c r="I97" s="161">
        <v>29386397.744294159</v>
      </c>
      <c r="J97" s="477">
        <f t="shared" si="5"/>
        <v>0.34829376932770728</v>
      </c>
      <c r="K97" s="163">
        <v>0</v>
      </c>
      <c r="L97" s="163">
        <v>0</v>
      </c>
      <c r="M97" s="163">
        <v>299919.95674238837</v>
      </c>
      <c r="N97" s="163">
        <v>537087.37159529852</v>
      </c>
      <c r="O97" s="163">
        <v>398912.81791470811</v>
      </c>
      <c r="P97" s="164">
        <v>-3526668.1565</v>
      </c>
      <c r="Q97" s="164">
        <v>4717899.5307239471</v>
      </c>
      <c r="R97" s="164">
        <v>3486720.3034870639</v>
      </c>
      <c r="S97" s="165">
        <v>58627.85</v>
      </c>
      <c r="T97" s="207">
        <f t="shared" si="6"/>
        <v>35358897.418257564</v>
      </c>
      <c r="U97" s="166">
        <v>-661596.22778212826</v>
      </c>
      <c r="V97" s="207">
        <f t="shared" si="8"/>
        <v>34697301.190475434</v>
      </c>
      <c r="W97" s="207">
        <v>4555795.7102232007</v>
      </c>
      <c r="X97" s="87">
        <f t="shared" si="7"/>
        <v>39253096.900698632</v>
      </c>
      <c r="Y97" s="91">
        <f t="shared" si="9"/>
        <v>970.81831426554129</v>
      </c>
      <c r="Z97" s="324">
        <v>1</v>
      </c>
    </row>
    <row r="98" spans="1:26" s="169" customFormat="1" ht="16.5">
      <c r="A98" s="91">
        <v>260</v>
      </c>
      <c r="B98" s="86" t="s">
        <v>297</v>
      </c>
      <c r="C98" s="87">
        <v>9877</v>
      </c>
      <c r="D98" s="87">
        <v>10733101.32</v>
      </c>
      <c r="E98" s="87">
        <v>3175531.4907312728</v>
      </c>
      <c r="F98" s="87">
        <v>13908632.810731273</v>
      </c>
      <c r="G98" s="160">
        <v>1359.93</v>
      </c>
      <c r="H98" s="161">
        <v>13432028.610000001</v>
      </c>
      <c r="I98" s="161">
        <v>476604.20073127188</v>
      </c>
      <c r="J98" s="477">
        <f t="shared" si="5"/>
        <v>3.4266790073251889E-2</v>
      </c>
      <c r="K98" s="163">
        <v>1097471.555712</v>
      </c>
      <c r="L98" s="163">
        <v>0</v>
      </c>
      <c r="M98" s="163">
        <v>126480.12392720269</v>
      </c>
      <c r="N98" s="163">
        <v>197127.29531173923</v>
      </c>
      <c r="O98" s="163">
        <v>0</v>
      </c>
      <c r="P98" s="164">
        <v>-607358.42999999993</v>
      </c>
      <c r="Q98" s="164">
        <v>4309780.9450360192</v>
      </c>
      <c r="R98" s="164">
        <v>2830835.1857600482</v>
      </c>
      <c r="S98" s="165">
        <v>14321.65</v>
      </c>
      <c r="T98" s="207">
        <f t="shared" si="6"/>
        <v>8445262.5264782831</v>
      </c>
      <c r="U98" s="166">
        <v>5042143.8993841363</v>
      </c>
      <c r="V98" s="207">
        <f t="shared" si="8"/>
        <v>13487406.42586242</v>
      </c>
      <c r="W98" s="207">
        <v>2114261.2532293941</v>
      </c>
      <c r="X98" s="87">
        <f t="shared" si="7"/>
        <v>15601667.679091815</v>
      </c>
      <c r="Y98" s="91">
        <f t="shared" si="9"/>
        <v>1579.595796202472</v>
      </c>
      <c r="Z98" s="324">
        <v>12</v>
      </c>
    </row>
    <row r="99" spans="1:26" s="169" customFormat="1" ht="16.5">
      <c r="A99" s="91">
        <v>261</v>
      </c>
      <c r="B99" s="86" t="s">
        <v>82</v>
      </c>
      <c r="C99" s="87">
        <v>6523</v>
      </c>
      <c r="D99" s="87">
        <v>9076001.7300000004</v>
      </c>
      <c r="E99" s="87">
        <v>6395904.9810590884</v>
      </c>
      <c r="F99" s="87">
        <v>15471906.71105909</v>
      </c>
      <c r="G99" s="160">
        <v>1359.93</v>
      </c>
      <c r="H99" s="161">
        <v>8870823.3900000006</v>
      </c>
      <c r="I99" s="161">
        <v>6601083.3210590892</v>
      </c>
      <c r="J99" s="477">
        <f t="shared" si="5"/>
        <v>0.42664963306304921</v>
      </c>
      <c r="K99" s="163">
        <v>1946150.7091620001</v>
      </c>
      <c r="L99" s="163">
        <v>0</v>
      </c>
      <c r="M99" s="163">
        <v>95803.184712819202</v>
      </c>
      <c r="N99" s="163">
        <v>123576.07128815861</v>
      </c>
      <c r="O99" s="163">
        <v>29465.958216590556</v>
      </c>
      <c r="P99" s="164">
        <v>-304516.685</v>
      </c>
      <c r="Q99" s="164">
        <v>-476562.29855948989</v>
      </c>
      <c r="R99" s="164">
        <v>1246081.2834593584</v>
      </c>
      <c r="S99" s="165">
        <v>9458.35</v>
      </c>
      <c r="T99" s="207">
        <f t="shared" si="6"/>
        <v>9270539.8943385258</v>
      </c>
      <c r="U99" s="166">
        <v>-138958.28682980948</v>
      </c>
      <c r="V99" s="207">
        <f t="shared" si="8"/>
        <v>9131581.6075087171</v>
      </c>
      <c r="W99" s="207">
        <v>1227445.6298316219</v>
      </c>
      <c r="X99" s="87">
        <f t="shared" si="7"/>
        <v>10359027.237340339</v>
      </c>
      <c r="Y99" s="91">
        <f t="shared" si="9"/>
        <v>1588.0771481435443</v>
      </c>
      <c r="Z99" s="324">
        <v>19</v>
      </c>
    </row>
    <row r="100" spans="1:26" s="169" customFormat="1" ht="16.5">
      <c r="A100" s="91">
        <v>263</v>
      </c>
      <c r="B100" s="86" t="s">
        <v>83</v>
      </c>
      <c r="C100" s="87">
        <v>7759</v>
      </c>
      <c r="D100" s="87">
        <v>10592668.65</v>
      </c>
      <c r="E100" s="87">
        <v>1953979.3471460862</v>
      </c>
      <c r="F100" s="87">
        <v>12546647.997146087</v>
      </c>
      <c r="G100" s="160">
        <v>1359.93</v>
      </c>
      <c r="H100" s="161">
        <v>10551696.870000001</v>
      </c>
      <c r="I100" s="161">
        <v>1994951.1271460857</v>
      </c>
      <c r="J100" s="477">
        <f t="shared" si="5"/>
        <v>0.1590027175066891</v>
      </c>
      <c r="K100" s="163">
        <v>395856.76239600003</v>
      </c>
      <c r="L100" s="163">
        <v>0</v>
      </c>
      <c r="M100" s="163">
        <v>84650.533931560989</v>
      </c>
      <c r="N100" s="163">
        <v>127400.75868710758</v>
      </c>
      <c r="O100" s="163">
        <v>0</v>
      </c>
      <c r="P100" s="164">
        <v>-509758.95499999996</v>
      </c>
      <c r="Q100" s="164">
        <v>1224315.5131435227</v>
      </c>
      <c r="R100" s="164">
        <v>717512.01701661141</v>
      </c>
      <c r="S100" s="165">
        <v>11250.55</v>
      </c>
      <c r="T100" s="207">
        <f t="shared" si="6"/>
        <v>4046178.3073208882</v>
      </c>
      <c r="U100" s="166">
        <v>4276004.4865614763</v>
      </c>
      <c r="V100" s="207">
        <f t="shared" si="8"/>
        <v>8322182.7938823644</v>
      </c>
      <c r="W100" s="207">
        <v>1812826.8815624351</v>
      </c>
      <c r="X100" s="87">
        <f t="shared" si="7"/>
        <v>10135009.6754448</v>
      </c>
      <c r="Y100" s="91">
        <f t="shared" si="9"/>
        <v>1306.2262759949479</v>
      </c>
      <c r="Z100" s="324">
        <v>11</v>
      </c>
    </row>
    <row r="101" spans="1:26" s="169" customFormat="1" ht="16.5">
      <c r="A101" s="91">
        <v>265</v>
      </c>
      <c r="B101" s="86" t="s">
        <v>84</v>
      </c>
      <c r="C101" s="87">
        <v>1088</v>
      </c>
      <c r="D101" s="87">
        <v>1459474.7</v>
      </c>
      <c r="E101" s="87">
        <v>548467.47285842057</v>
      </c>
      <c r="F101" s="87">
        <v>2007942.1728584205</v>
      </c>
      <c r="G101" s="160">
        <v>1359.93</v>
      </c>
      <c r="H101" s="161">
        <v>1479603.84</v>
      </c>
      <c r="I101" s="161">
        <v>528338.33285842044</v>
      </c>
      <c r="J101" s="477">
        <f t="shared" si="5"/>
        <v>0.2631242771828935</v>
      </c>
      <c r="K101" s="163">
        <v>341727.43065600004</v>
      </c>
      <c r="L101" s="163">
        <v>0</v>
      </c>
      <c r="M101" s="163">
        <v>9620.9500544457915</v>
      </c>
      <c r="N101" s="163">
        <v>18119.265473036947</v>
      </c>
      <c r="O101" s="163">
        <v>0</v>
      </c>
      <c r="P101" s="164">
        <v>-65439.929999999993</v>
      </c>
      <c r="Q101" s="164">
        <v>422994.28370602295</v>
      </c>
      <c r="R101" s="164">
        <v>202031.86959103993</v>
      </c>
      <c r="S101" s="165">
        <v>1577.6</v>
      </c>
      <c r="T101" s="207">
        <f t="shared" si="6"/>
        <v>1458969.8023389662</v>
      </c>
      <c r="U101" s="166">
        <v>147742.29734063387</v>
      </c>
      <c r="V101" s="207">
        <f t="shared" si="8"/>
        <v>1606712.0996796</v>
      </c>
      <c r="W101" s="207">
        <v>246432.62327001276</v>
      </c>
      <c r="X101" s="87">
        <f t="shared" si="7"/>
        <v>1853144.7229496127</v>
      </c>
      <c r="Y101" s="91">
        <f t="shared" si="9"/>
        <v>1703.2580174169234</v>
      </c>
      <c r="Z101" s="324">
        <v>13</v>
      </c>
    </row>
    <row r="102" spans="1:26" s="169" customFormat="1" ht="16.5">
      <c r="A102" s="91">
        <v>271</v>
      </c>
      <c r="B102" s="86" t="s">
        <v>298</v>
      </c>
      <c r="C102" s="87">
        <v>6951</v>
      </c>
      <c r="D102" s="87">
        <v>8690931.3699999992</v>
      </c>
      <c r="E102" s="87">
        <v>1351846.612844303</v>
      </c>
      <c r="F102" s="87">
        <v>10042777.982844302</v>
      </c>
      <c r="G102" s="160">
        <v>1359.93</v>
      </c>
      <c r="H102" s="161">
        <v>9452873.4299999997</v>
      </c>
      <c r="I102" s="161">
        <v>589904.55284430273</v>
      </c>
      <c r="J102" s="477">
        <f t="shared" si="5"/>
        <v>5.8739180917074377E-2</v>
      </c>
      <c r="K102" s="163">
        <v>0</v>
      </c>
      <c r="L102" s="163">
        <v>0</v>
      </c>
      <c r="M102" s="163">
        <v>78814.733628093134</v>
      </c>
      <c r="N102" s="163">
        <v>121848.3908475269</v>
      </c>
      <c r="O102" s="163">
        <v>0</v>
      </c>
      <c r="P102" s="164">
        <v>-484592.05</v>
      </c>
      <c r="Q102" s="164">
        <v>-317440.41636771831</v>
      </c>
      <c r="R102" s="164">
        <v>-197938.67565481996</v>
      </c>
      <c r="S102" s="165">
        <v>10078.949999999999</v>
      </c>
      <c r="T102" s="207">
        <f t="shared" si="6"/>
        <v>-199324.51470261556</v>
      </c>
      <c r="U102" s="166">
        <v>3172285.4028940974</v>
      </c>
      <c r="V102" s="207">
        <f t="shared" si="8"/>
        <v>2972960.8881914821</v>
      </c>
      <c r="W102" s="207">
        <v>1428589.0970270738</v>
      </c>
      <c r="X102" s="87">
        <f t="shared" si="7"/>
        <v>4401549.9852185557</v>
      </c>
      <c r="Y102" s="91">
        <f t="shared" si="9"/>
        <v>633.22543306266084</v>
      </c>
      <c r="Z102" s="324">
        <v>4</v>
      </c>
    </row>
    <row r="103" spans="1:26" s="169" customFormat="1" ht="16.5">
      <c r="A103" s="91">
        <v>272</v>
      </c>
      <c r="B103" s="86" t="s">
        <v>299</v>
      </c>
      <c r="C103" s="87">
        <v>47909</v>
      </c>
      <c r="D103" s="87">
        <v>82400127.040000007</v>
      </c>
      <c r="E103" s="87">
        <v>10184190.872060351</v>
      </c>
      <c r="F103" s="87">
        <v>92584317.91206035</v>
      </c>
      <c r="G103" s="160">
        <v>1359.93</v>
      </c>
      <c r="H103" s="161">
        <v>65152886.370000005</v>
      </c>
      <c r="I103" s="161">
        <v>27431431.542060345</v>
      </c>
      <c r="J103" s="477">
        <f t="shared" si="5"/>
        <v>0.29628593870633285</v>
      </c>
      <c r="K103" s="163">
        <v>0</v>
      </c>
      <c r="L103" s="163">
        <v>0</v>
      </c>
      <c r="M103" s="163">
        <v>648243.97602986754</v>
      </c>
      <c r="N103" s="163">
        <v>976129.05716198205</v>
      </c>
      <c r="O103" s="163">
        <v>84486.948551339927</v>
      </c>
      <c r="P103" s="164">
        <v>-3102702.8385000001</v>
      </c>
      <c r="Q103" s="164">
        <v>-6039909.8979731565</v>
      </c>
      <c r="R103" s="164">
        <v>-2555937.9061475191</v>
      </c>
      <c r="S103" s="165">
        <v>69468.05</v>
      </c>
      <c r="T103" s="207">
        <f t="shared" si="6"/>
        <v>17511208.931182861</v>
      </c>
      <c r="U103" s="166">
        <v>8660489.1624515187</v>
      </c>
      <c r="V103" s="207">
        <f t="shared" si="8"/>
        <v>26171698.093634382</v>
      </c>
      <c r="W103" s="207">
        <v>7554623.8483991865</v>
      </c>
      <c r="X103" s="87">
        <f t="shared" si="7"/>
        <v>33726321.942033567</v>
      </c>
      <c r="Y103" s="91">
        <f t="shared" si="9"/>
        <v>703.96630992159237</v>
      </c>
      <c r="Z103" s="324">
        <v>16</v>
      </c>
    </row>
    <row r="104" spans="1:26" s="169" customFormat="1" ht="16.5">
      <c r="A104" s="91">
        <v>273</v>
      </c>
      <c r="B104" s="86" t="s">
        <v>85</v>
      </c>
      <c r="C104" s="87">
        <v>3989</v>
      </c>
      <c r="D104" s="87">
        <v>5882731.2200000007</v>
      </c>
      <c r="E104" s="87">
        <v>2445841.1131610526</v>
      </c>
      <c r="F104" s="87">
        <v>8328572.3331610532</v>
      </c>
      <c r="G104" s="160">
        <v>1359.93</v>
      </c>
      <c r="H104" s="161">
        <v>5424760.7700000005</v>
      </c>
      <c r="I104" s="161">
        <v>2903811.5631610528</v>
      </c>
      <c r="J104" s="477">
        <f t="shared" si="5"/>
        <v>0.34865658206499972</v>
      </c>
      <c r="K104" s="163">
        <v>1327366.5800140002</v>
      </c>
      <c r="L104" s="163">
        <v>0</v>
      </c>
      <c r="M104" s="163">
        <v>45630.925590217354</v>
      </c>
      <c r="N104" s="163">
        <v>58673.75916036655</v>
      </c>
      <c r="O104" s="163">
        <v>53261.656489203677</v>
      </c>
      <c r="P104" s="164">
        <v>-174092.51499999998</v>
      </c>
      <c r="Q104" s="164">
        <v>-814129.30658958305</v>
      </c>
      <c r="R104" s="164">
        <v>959754.55476083152</v>
      </c>
      <c r="S104" s="165">
        <v>5784.05</v>
      </c>
      <c r="T104" s="207">
        <f t="shared" si="6"/>
        <v>4366061.2675860897</v>
      </c>
      <c r="U104" s="166">
        <v>332890.22909781645</v>
      </c>
      <c r="V104" s="207">
        <f t="shared" si="8"/>
        <v>4698951.4966839058</v>
      </c>
      <c r="W104" s="207">
        <v>755593.04019599035</v>
      </c>
      <c r="X104" s="87">
        <f t="shared" si="7"/>
        <v>5454544.5368798962</v>
      </c>
      <c r="Y104" s="91">
        <f t="shared" si="9"/>
        <v>1367.3964745249175</v>
      </c>
      <c r="Z104" s="324">
        <v>19</v>
      </c>
    </row>
    <row r="105" spans="1:26" s="169" customFormat="1" ht="16.5">
      <c r="A105" s="91">
        <v>275</v>
      </c>
      <c r="B105" s="86" t="s">
        <v>86</v>
      </c>
      <c r="C105" s="87">
        <v>2586</v>
      </c>
      <c r="D105" s="87">
        <v>3206182.25</v>
      </c>
      <c r="E105" s="87">
        <v>664868.50631661585</v>
      </c>
      <c r="F105" s="87">
        <v>3871050.7563166157</v>
      </c>
      <c r="G105" s="160">
        <v>1359.93</v>
      </c>
      <c r="H105" s="161">
        <v>3516778.98</v>
      </c>
      <c r="I105" s="161">
        <v>354271.77631661575</v>
      </c>
      <c r="J105" s="477">
        <f t="shared" si="5"/>
        <v>9.151824623806086E-2</v>
      </c>
      <c r="K105" s="163">
        <v>155898.75986000002</v>
      </c>
      <c r="L105" s="163">
        <v>0</v>
      </c>
      <c r="M105" s="163">
        <v>28276.122867838589</v>
      </c>
      <c r="N105" s="163">
        <v>38929.455036657258</v>
      </c>
      <c r="O105" s="163">
        <v>0</v>
      </c>
      <c r="P105" s="164">
        <v>-154800.48000000001</v>
      </c>
      <c r="Q105" s="164">
        <v>448194.39721103443</v>
      </c>
      <c r="R105" s="164">
        <v>460879.0250652135</v>
      </c>
      <c r="S105" s="165">
        <v>3749.7</v>
      </c>
      <c r="T105" s="207">
        <f t="shared" si="6"/>
        <v>1335398.7563573595</v>
      </c>
      <c r="U105" s="166">
        <v>1068413.1051205937</v>
      </c>
      <c r="V105" s="207">
        <f t="shared" si="8"/>
        <v>2403811.8614779534</v>
      </c>
      <c r="W105" s="207">
        <v>533578.4024844853</v>
      </c>
      <c r="X105" s="87">
        <f t="shared" si="7"/>
        <v>2937390.2639624388</v>
      </c>
      <c r="Y105" s="91">
        <f t="shared" si="9"/>
        <v>1135.881772607285</v>
      </c>
      <c r="Z105" s="324">
        <v>13</v>
      </c>
    </row>
    <row r="106" spans="1:26" s="169" customFormat="1" ht="16.5">
      <c r="A106" s="91">
        <v>276</v>
      </c>
      <c r="B106" s="86" t="s">
        <v>300</v>
      </c>
      <c r="C106" s="87">
        <v>15035</v>
      </c>
      <c r="D106" s="87">
        <v>29152334.960000005</v>
      </c>
      <c r="E106" s="87">
        <v>2201574.7415822754</v>
      </c>
      <c r="F106" s="87">
        <v>31353909.701582279</v>
      </c>
      <c r="G106" s="160">
        <v>1359.93</v>
      </c>
      <c r="H106" s="161">
        <v>20446547.550000001</v>
      </c>
      <c r="I106" s="161">
        <v>10907362.151582278</v>
      </c>
      <c r="J106" s="477">
        <f t="shared" si="5"/>
        <v>0.34787885324016982</v>
      </c>
      <c r="K106" s="163">
        <v>0</v>
      </c>
      <c r="L106" s="163">
        <v>0</v>
      </c>
      <c r="M106" s="163">
        <v>110819.44471360753</v>
      </c>
      <c r="N106" s="163">
        <v>283358.32657668728</v>
      </c>
      <c r="O106" s="163">
        <v>62892.757687194797</v>
      </c>
      <c r="P106" s="164">
        <v>-948617.41500000004</v>
      </c>
      <c r="Q106" s="164">
        <v>1817430.1323513938</v>
      </c>
      <c r="R106" s="164">
        <v>476280.07485705195</v>
      </c>
      <c r="S106" s="165">
        <v>21800.75</v>
      </c>
      <c r="T106" s="207">
        <f t="shared" si="6"/>
        <v>12731326.222768214</v>
      </c>
      <c r="U106" s="166">
        <v>5929127.1671364466</v>
      </c>
      <c r="V106" s="207">
        <f t="shared" si="8"/>
        <v>18660453.389904659</v>
      </c>
      <c r="W106" s="207">
        <v>2027800.9120636734</v>
      </c>
      <c r="X106" s="87">
        <f t="shared" si="7"/>
        <v>20688254.301968332</v>
      </c>
      <c r="Y106" s="91">
        <f t="shared" si="9"/>
        <v>1376.0062721628422</v>
      </c>
      <c r="Z106" s="324">
        <v>12</v>
      </c>
    </row>
    <row r="107" spans="1:26" s="169" customFormat="1" ht="16.5">
      <c r="A107" s="91">
        <v>280</v>
      </c>
      <c r="B107" s="86" t="s">
        <v>87</v>
      </c>
      <c r="C107" s="87">
        <v>2050</v>
      </c>
      <c r="D107" s="87">
        <v>2762483.1300000004</v>
      </c>
      <c r="E107" s="87">
        <v>1225544.8544464579</v>
      </c>
      <c r="F107" s="87">
        <v>3988027.9844464585</v>
      </c>
      <c r="G107" s="160">
        <v>1359.93</v>
      </c>
      <c r="H107" s="161">
        <v>2787856.5</v>
      </c>
      <c r="I107" s="161">
        <v>1200171.4844464585</v>
      </c>
      <c r="J107" s="477">
        <f t="shared" si="5"/>
        <v>0.30094359646602209</v>
      </c>
      <c r="K107" s="163">
        <v>245139.58629999997</v>
      </c>
      <c r="L107" s="163">
        <v>0</v>
      </c>
      <c r="M107" s="163">
        <v>19466.185291477675</v>
      </c>
      <c r="N107" s="163">
        <v>22378.828589702938</v>
      </c>
      <c r="O107" s="163">
        <v>0</v>
      </c>
      <c r="P107" s="164">
        <v>-90115.18</v>
      </c>
      <c r="Q107" s="164">
        <v>-7852.4502045848512</v>
      </c>
      <c r="R107" s="164">
        <v>257036.93064005545</v>
      </c>
      <c r="S107" s="165">
        <v>2972.5</v>
      </c>
      <c r="T107" s="207">
        <f t="shared" si="6"/>
        <v>1649197.8850631097</v>
      </c>
      <c r="U107" s="166">
        <v>886576.51308586006</v>
      </c>
      <c r="V107" s="207">
        <f t="shared" si="8"/>
        <v>2535774.3981489697</v>
      </c>
      <c r="W107" s="207">
        <v>505168.02661108016</v>
      </c>
      <c r="X107" s="87">
        <f t="shared" si="7"/>
        <v>3040942.4247600501</v>
      </c>
      <c r="Y107" s="91">
        <f t="shared" si="9"/>
        <v>1483.386548663439</v>
      </c>
      <c r="Z107" s="324">
        <v>15</v>
      </c>
    </row>
    <row r="108" spans="1:26" s="169" customFormat="1" ht="16.5">
      <c r="A108" s="91">
        <v>284</v>
      </c>
      <c r="B108" s="86" t="s">
        <v>301</v>
      </c>
      <c r="C108" s="87">
        <v>2271</v>
      </c>
      <c r="D108" s="87">
        <v>2959921.9099999997</v>
      </c>
      <c r="E108" s="87">
        <v>489851.5161316513</v>
      </c>
      <c r="F108" s="87">
        <v>3449773.4261316508</v>
      </c>
      <c r="G108" s="160">
        <v>1359.93</v>
      </c>
      <c r="H108" s="161">
        <v>3088401.0300000003</v>
      </c>
      <c r="I108" s="161">
        <v>361372.39613165054</v>
      </c>
      <c r="J108" s="477">
        <f t="shared" si="5"/>
        <v>0.10475250153946192</v>
      </c>
      <c r="K108" s="163">
        <v>992.07575199999997</v>
      </c>
      <c r="L108" s="163">
        <v>0</v>
      </c>
      <c r="M108" s="163">
        <v>29390.670013970146</v>
      </c>
      <c r="N108" s="163">
        <v>34421.832752515853</v>
      </c>
      <c r="O108" s="163">
        <v>0</v>
      </c>
      <c r="P108" s="164">
        <v>-112098.15</v>
      </c>
      <c r="Q108" s="164">
        <v>1028817.6081680136</v>
      </c>
      <c r="R108" s="164">
        <v>835201.90222017828</v>
      </c>
      <c r="S108" s="165">
        <v>3292.95</v>
      </c>
      <c r="T108" s="207">
        <f t="shared" si="6"/>
        <v>2181391.2850383287</v>
      </c>
      <c r="U108" s="166">
        <v>965830.33085406851</v>
      </c>
      <c r="V108" s="207">
        <f t="shared" si="8"/>
        <v>3147221.6158923972</v>
      </c>
      <c r="W108" s="207">
        <v>510917.09850622597</v>
      </c>
      <c r="X108" s="87">
        <f t="shared" si="7"/>
        <v>3658138.7143986234</v>
      </c>
      <c r="Y108" s="91">
        <f t="shared" si="9"/>
        <v>1610.8052463225995</v>
      </c>
      <c r="Z108" s="324">
        <v>2</v>
      </c>
    </row>
    <row r="109" spans="1:26" s="169" customFormat="1" ht="16.5">
      <c r="A109" s="91">
        <v>285</v>
      </c>
      <c r="B109" s="86" t="s">
        <v>88</v>
      </c>
      <c r="C109" s="87">
        <v>51241</v>
      </c>
      <c r="D109" s="87">
        <v>62960675.700000003</v>
      </c>
      <c r="E109" s="87">
        <v>14541515.991824944</v>
      </c>
      <c r="F109" s="87">
        <v>77502191.691824943</v>
      </c>
      <c r="G109" s="160">
        <v>1359.93</v>
      </c>
      <c r="H109" s="161">
        <v>69684173.13000001</v>
      </c>
      <c r="I109" s="161">
        <v>7818018.5618249327</v>
      </c>
      <c r="J109" s="477">
        <f t="shared" si="5"/>
        <v>0.10087480613338048</v>
      </c>
      <c r="K109" s="163">
        <v>0</v>
      </c>
      <c r="L109" s="163">
        <v>0</v>
      </c>
      <c r="M109" s="163">
        <v>740361.66200145043</v>
      </c>
      <c r="N109" s="163">
        <v>961421.78623105714</v>
      </c>
      <c r="O109" s="163">
        <v>0</v>
      </c>
      <c r="P109" s="164">
        <v>-5865552.7798999995</v>
      </c>
      <c r="Q109" s="164">
        <v>-810784.20997074631</v>
      </c>
      <c r="R109" s="164">
        <v>2781525.1931927828</v>
      </c>
      <c r="S109" s="165">
        <v>74299.45</v>
      </c>
      <c r="T109" s="207">
        <f t="shared" si="6"/>
        <v>5699289.6633794773</v>
      </c>
      <c r="U109" s="166">
        <v>11015504.544880327</v>
      </c>
      <c r="V109" s="207">
        <f t="shared" si="8"/>
        <v>16714794.208259804</v>
      </c>
      <c r="W109" s="207">
        <v>7795134.9180065216</v>
      </c>
      <c r="X109" s="87">
        <f t="shared" si="7"/>
        <v>24509929.126266327</v>
      </c>
      <c r="Y109" s="91">
        <f t="shared" si="9"/>
        <v>478.32651834012466</v>
      </c>
      <c r="Z109" s="324">
        <v>8</v>
      </c>
    </row>
    <row r="110" spans="1:26" s="169" customFormat="1" ht="16.5">
      <c r="A110" s="91">
        <v>286</v>
      </c>
      <c r="B110" s="86" t="s">
        <v>89</v>
      </c>
      <c r="C110" s="87">
        <v>80454</v>
      </c>
      <c r="D110" s="87">
        <v>99793602.049999982</v>
      </c>
      <c r="E110" s="87">
        <v>15640076.92302623</v>
      </c>
      <c r="F110" s="87">
        <v>115433678.97302622</v>
      </c>
      <c r="G110" s="160">
        <v>1359.93</v>
      </c>
      <c r="H110" s="161">
        <v>109411808.22</v>
      </c>
      <c r="I110" s="161">
        <v>6021870.7530262172</v>
      </c>
      <c r="J110" s="477">
        <f t="shared" si="5"/>
        <v>5.2167364036221769E-2</v>
      </c>
      <c r="K110" s="163">
        <v>0</v>
      </c>
      <c r="L110" s="163">
        <v>0</v>
      </c>
      <c r="M110" s="163">
        <v>993717.46948072221</v>
      </c>
      <c r="N110" s="163">
        <v>1616316.2055287121</v>
      </c>
      <c r="O110" s="163">
        <v>0</v>
      </c>
      <c r="P110" s="164">
        <v>-6254733.5722999992</v>
      </c>
      <c r="Q110" s="164">
        <v>-4301015.2112129303</v>
      </c>
      <c r="R110" s="164">
        <v>-406993.69615939754</v>
      </c>
      <c r="S110" s="165">
        <v>116658.3</v>
      </c>
      <c r="T110" s="207">
        <f t="shared" si="6"/>
        <v>-2214179.7516366756</v>
      </c>
      <c r="U110" s="166">
        <v>13395157.235847188</v>
      </c>
      <c r="V110" s="207">
        <f t="shared" si="8"/>
        <v>11180977.484210514</v>
      </c>
      <c r="W110" s="207">
        <v>13075249.793361763</v>
      </c>
      <c r="X110" s="87">
        <f t="shared" si="7"/>
        <v>24256227.277572274</v>
      </c>
      <c r="Y110" s="91">
        <f t="shared" si="9"/>
        <v>301.49187458140398</v>
      </c>
      <c r="Z110" s="324">
        <v>8</v>
      </c>
    </row>
    <row r="111" spans="1:26" s="169" customFormat="1" ht="16.5">
      <c r="A111" s="91">
        <v>287</v>
      </c>
      <c r="B111" s="86" t="s">
        <v>302</v>
      </c>
      <c r="C111" s="87">
        <v>6380</v>
      </c>
      <c r="D111" s="87">
        <v>7286544.1400000006</v>
      </c>
      <c r="E111" s="87">
        <v>2463853.1604757118</v>
      </c>
      <c r="F111" s="87">
        <v>9750397.3004757129</v>
      </c>
      <c r="G111" s="160">
        <v>1359.93</v>
      </c>
      <c r="H111" s="161">
        <v>8676353.4000000004</v>
      </c>
      <c r="I111" s="161">
        <v>1074043.9004757125</v>
      </c>
      <c r="J111" s="477">
        <f t="shared" si="5"/>
        <v>0.1101538601327877</v>
      </c>
      <c r="K111" s="163">
        <v>368375.54306666675</v>
      </c>
      <c r="L111" s="163">
        <v>0</v>
      </c>
      <c r="M111" s="163">
        <v>76589.314320117599</v>
      </c>
      <c r="N111" s="163">
        <v>89800.955144554653</v>
      </c>
      <c r="O111" s="163">
        <v>0</v>
      </c>
      <c r="P111" s="164">
        <v>-269805.06000000006</v>
      </c>
      <c r="Q111" s="164">
        <v>1606930.1544386714</v>
      </c>
      <c r="R111" s="164">
        <v>1072595.0618642569</v>
      </c>
      <c r="S111" s="165">
        <v>9251</v>
      </c>
      <c r="T111" s="207">
        <f t="shared" si="6"/>
        <v>4027780.8693099795</v>
      </c>
      <c r="U111" s="166">
        <v>2192390.0959008886</v>
      </c>
      <c r="V111" s="207">
        <f t="shared" si="8"/>
        <v>6220170.965210868</v>
      </c>
      <c r="W111" s="207">
        <v>1442594.6279899105</v>
      </c>
      <c r="X111" s="87">
        <f t="shared" si="7"/>
        <v>7662765.5932007786</v>
      </c>
      <c r="Y111" s="91">
        <f t="shared" si="9"/>
        <v>1201.0604378057646</v>
      </c>
      <c r="Z111" s="324">
        <v>15</v>
      </c>
    </row>
    <row r="112" spans="1:26" s="169" customFormat="1" ht="16.5">
      <c r="A112" s="91">
        <v>288</v>
      </c>
      <c r="B112" s="86" t="s">
        <v>303</v>
      </c>
      <c r="C112" s="87">
        <v>6442</v>
      </c>
      <c r="D112" s="87">
        <v>10302058.140000001</v>
      </c>
      <c r="E112" s="87">
        <v>2754662.8077183389</v>
      </c>
      <c r="F112" s="87">
        <v>13056720.947718339</v>
      </c>
      <c r="G112" s="160">
        <v>1359.93</v>
      </c>
      <c r="H112" s="161">
        <v>8760669.0600000005</v>
      </c>
      <c r="I112" s="161">
        <v>4296051.8877183385</v>
      </c>
      <c r="J112" s="477">
        <f t="shared" si="5"/>
        <v>0.32902992297381323</v>
      </c>
      <c r="K112" s="163">
        <v>0</v>
      </c>
      <c r="L112" s="163">
        <v>0</v>
      </c>
      <c r="M112" s="163">
        <v>69372.938760960184</v>
      </c>
      <c r="N112" s="163">
        <v>104493.14682964254</v>
      </c>
      <c r="O112" s="163">
        <v>0</v>
      </c>
      <c r="P112" s="164">
        <v>-243838.98499999999</v>
      </c>
      <c r="Q112" s="164">
        <v>-483541.52055936662</v>
      </c>
      <c r="R112" s="164">
        <v>-621626.37596266565</v>
      </c>
      <c r="S112" s="165">
        <v>9340.9</v>
      </c>
      <c r="T112" s="207">
        <f t="shared" si="6"/>
        <v>3130251.9917869088</v>
      </c>
      <c r="U112" s="166">
        <v>1905995.9527615481</v>
      </c>
      <c r="V112" s="207">
        <f t="shared" si="8"/>
        <v>5036247.9445484569</v>
      </c>
      <c r="W112" s="207">
        <v>1335863.8451157999</v>
      </c>
      <c r="X112" s="87">
        <f t="shared" si="7"/>
        <v>6372111.7896642573</v>
      </c>
      <c r="Y112" s="91">
        <f t="shared" si="9"/>
        <v>989.15116263027903</v>
      </c>
      <c r="Z112" s="324">
        <v>15</v>
      </c>
    </row>
    <row r="113" spans="1:26" s="169" customFormat="1" ht="16.5">
      <c r="A113" s="91">
        <v>290</v>
      </c>
      <c r="B113" s="86" t="s">
        <v>90</v>
      </c>
      <c r="C113" s="87">
        <v>7928</v>
      </c>
      <c r="D113" s="87">
        <v>8408748.9900000002</v>
      </c>
      <c r="E113" s="87">
        <v>4651645.2549636867</v>
      </c>
      <c r="F113" s="87">
        <v>13060394.244963687</v>
      </c>
      <c r="G113" s="160">
        <v>1359.93</v>
      </c>
      <c r="H113" s="161">
        <v>10781525.040000001</v>
      </c>
      <c r="I113" s="161">
        <v>2278869.2049636859</v>
      </c>
      <c r="J113" s="477">
        <f t="shared" si="5"/>
        <v>0.17448701488030938</v>
      </c>
      <c r="K113" s="163">
        <v>1053206.267128</v>
      </c>
      <c r="L113" s="163">
        <v>0</v>
      </c>
      <c r="M113" s="163">
        <v>98112.773224334072</v>
      </c>
      <c r="N113" s="163">
        <v>162589.82053494433</v>
      </c>
      <c r="O113" s="163">
        <v>0</v>
      </c>
      <c r="P113" s="164">
        <v>-436080.05</v>
      </c>
      <c r="Q113" s="164">
        <v>-65082.62521018627</v>
      </c>
      <c r="R113" s="164">
        <v>552853.15065888315</v>
      </c>
      <c r="S113" s="165">
        <v>11495.6</v>
      </c>
      <c r="T113" s="207">
        <f t="shared" si="6"/>
        <v>3655964.1412996612</v>
      </c>
      <c r="U113" s="166">
        <v>2395832.6796926549</v>
      </c>
      <c r="V113" s="207">
        <f t="shared" si="8"/>
        <v>6051796.8209923161</v>
      </c>
      <c r="W113" s="207">
        <v>1696306.0079607312</v>
      </c>
      <c r="X113" s="87">
        <f t="shared" si="7"/>
        <v>7748102.8289530473</v>
      </c>
      <c r="Y113" s="91">
        <f t="shared" si="9"/>
        <v>977.30863130083844</v>
      </c>
      <c r="Z113" s="324">
        <v>18</v>
      </c>
    </row>
    <row r="114" spans="1:26" s="169" customFormat="1" ht="16.5">
      <c r="A114" s="91">
        <v>291</v>
      </c>
      <c r="B114" s="86" t="s">
        <v>304</v>
      </c>
      <c r="C114" s="87">
        <v>2158</v>
      </c>
      <c r="D114" s="87">
        <v>1831518.25</v>
      </c>
      <c r="E114" s="87">
        <v>792813.40207924799</v>
      </c>
      <c r="F114" s="87">
        <v>2624331.6520792479</v>
      </c>
      <c r="G114" s="160">
        <v>1359.93</v>
      </c>
      <c r="H114" s="161">
        <v>2934728.94</v>
      </c>
      <c r="I114" s="161">
        <v>-310397.28792075207</v>
      </c>
      <c r="J114" s="477">
        <f t="shared" si="5"/>
        <v>-0.11827670015519018</v>
      </c>
      <c r="K114" s="163">
        <v>273922.87928200001</v>
      </c>
      <c r="L114" s="163">
        <v>0</v>
      </c>
      <c r="M114" s="163">
        <v>23174.101111511514</v>
      </c>
      <c r="N114" s="163">
        <v>41182.511419931041</v>
      </c>
      <c r="O114" s="163">
        <v>0</v>
      </c>
      <c r="P114" s="164">
        <v>-118952.0425</v>
      </c>
      <c r="Q114" s="164">
        <v>962215.81022848887</v>
      </c>
      <c r="R114" s="164">
        <v>903744.98393354379</v>
      </c>
      <c r="S114" s="165">
        <v>3129.1</v>
      </c>
      <c r="T114" s="207">
        <f t="shared" si="6"/>
        <v>1778020.0555547234</v>
      </c>
      <c r="U114" s="166">
        <v>19145.753422128564</v>
      </c>
      <c r="V114" s="207">
        <f t="shared" si="8"/>
        <v>1797165.8089768519</v>
      </c>
      <c r="W114" s="207">
        <v>449064.00983901828</v>
      </c>
      <c r="X114" s="87">
        <f t="shared" si="7"/>
        <v>2246229.8188158702</v>
      </c>
      <c r="Y114" s="91">
        <f t="shared" si="9"/>
        <v>1040.8849948173633</v>
      </c>
      <c r="Z114" s="324">
        <v>6</v>
      </c>
    </row>
    <row r="115" spans="1:26" s="169" customFormat="1" ht="16.5">
      <c r="A115" s="91">
        <v>297</v>
      </c>
      <c r="B115" s="86" t="s">
        <v>91</v>
      </c>
      <c r="C115" s="87">
        <v>121543</v>
      </c>
      <c r="D115" s="87">
        <v>163844982.57999998</v>
      </c>
      <c r="E115" s="87">
        <v>22373048.483027115</v>
      </c>
      <c r="F115" s="87">
        <v>186218031.06302708</v>
      </c>
      <c r="G115" s="160">
        <v>1359.93</v>
      </c>
      <c r="H115" s="161">
        <v>165289971.99000001</v>
      </c>
      <c r="I115" s="161">
        <v>20928059.073027074</v>
      </c>
      <c r="J115" s="477">
        <f t="shared" si="5"/>
        <v>0.11238470814860992</v>
      </c>
      <c r="K115" s="163">
        <v>0</v>
      </c>
      <c r="L115" s="163">
        <v>0</v>
      </c>
      <c r="M115" s="163">
        <v>1622075.8122482179</v>
      </c>
      <c r="N115" s="163">
        <v>2477027.4075855273</v>
      </c>
      <c r="O115" s="163">
        <v>977406.1226856556</v>
      </c>
      <c r="P115" s="164">
        <v>-13490950.189900002</v>
      </c>
      <c r="Q115" s="164">
        <v>-11805262.822869556</v>
      </c>
      <c r="R115" s="164">
        <v>-4935372.5064624157</v>
      </c>
      <c r="S115" s="165">
        <v>176237.35</v>
      </c>
      <c r="T115" s="207">
        <f t="shared" si="6"/>
        <v>-4050779.7536854967</v>
      </c>
      <c r="U115" s="166">
        <v>25752760.723499291</v>
      </c>
      <c r="V115" s="207">
        <f t="shared" si="8"/>
        <v>21701980.969813794</v>
      </c>
      <c r="W115" s="207">
        <v>19198097.359689422</v>
      </c>
      <c r="X115" s="87">
        <f t="shared" si="7"/>
        <v>40900078.329503216</v>
      </c>
      <c r="Y115" s="91">
        <f t="shared" si="9"/>
        <v>336.50706605483833</v>
      </c>
      <c r="Z115" s="324">
        <v>11</v>
      </c>
    </row>
    <row r="116" spans="1:26" s="169" customFormat="1" ht="16.5">
      <c r="A116" s="91">
        <v>300</v>
      </c>
      <c r="B116" s="86" t="s">
        <v>92</v>
      </c>
      <c r="C116" s="87">
        <v>3528</v>
      </c>
      <c r="D116" s="87">
        <v>4798226.74</v>
      </c>
      <c r="E116" s="87">
        <v>647503.29565960134</v>
      </c>
      <c r="F116" s="87">
        <v>5445730.0356596019</v>
      </c>
      <c r="G116" s="160">
        <v>1359.93</v>
      </c>
      <c r="H116" s="161">
        <v>4797833.04</v>
      </c>
      <c r="I116" s="161">
        <v>647896.99565960187</v>
      </c>
      <c r="J116" s="477">
        <f t="shared" si="5"/>
        <v>0.11897339592984925</v>
      </c>
      <c r="K116" s="163">
        <v>87516.565247999999</v>
      </c>
      <c r="L116" s="163">
        <v>0</v>
      </c>
      <c r="M116" s="163">
        <v>45793.407756311586</v>
      </c>
      <c r="N116" s="163">
        <v>60155.52991130967</v>
      </c>
      <c r="O116" s="163">
        <v>0</v>
      </c>
      <c r="P116" s="164">
        <v>-162048.93</v>
      </c>
      <c r="Q116" s="164">
        <v>1325560.2991796143</v>
      </c>
      <c r="R116" s="164">
        <v>729078.90658615809</v>
      </c>
      <c r="S116" s="164">
        <v>5115.5999999999995</v>
      </c>
      <c r="T116" s="207">
        <f t="shared" si="6"/>
        <v>2739068.3743409957</v>
      </c>
      <c r="U116" s="166">
        <v>1819192.8651593679</v>
      </c>
      <c r="V116" s="207">
        <f t="shared" si="8"/>
        <v>4558261.2395003634</v>
      </c>
      <c r="W116" s="207">
        <v>777950.74050796952</v>
      </c>
      <c r="X116" s="87">
        <f t="shared" si="7"/>
        <v>5336211.980008333</v>
      </c>
      <c r="Y116" s="91">
        <f t="shared" si="9"/>
        <v>1512.5317403651738</v>
      </c>
      <c r="Z116" s="324">
        <v>14</v>
      </c>
    </row>
    <row r="117" spans="1:26" s="169" customFormat="1" ht="16.5">
      <c r="A117" s="91">
        <v>301</v>
      </c>
      <c r="B117" s="86" t="s">
        <v>93</v>
      </c>
      <c r="C117" s="87">
        <v>20197</v>
      </c>
      <c r="D117" s="87">
        <v>27812475.380000003</v>
      </c>
      <c r="E117" s="87">
        <v>3341009.2352786195</v>
      </c>
      <c r="F117" s="87">
        <v>31153484.615278624</v>
      </c>
      <c r="G117" s="160">
        <v>1359.93</v>
      </c>
      <c r="H117" s="161">
        <v>27466506.210000001</v>
      </c>
      <c r="I117" s="161">
        <v>3686978.4052786231</v>
      </c>
      <c r="J117" s="477">
        <f t="shared" si="5"/>
        <v>0.11834882841550302</v>
      </c>
      <c r="K117" s="163">
        <v>0</v>
      </c>
      <c r="L117" s="163">
        <v>0</v>
      </c>
      <c r="M117" s="163">
        <v>233540.02314767594</v>
      </c>
      <c r="N117" s="163">
        <v>377640.60057288973</v>
      </c>
      <c r="O117" s="163">
        <v>0</v>
      </c>
      <c r="P117" s="164">
        <v>-1173178.7399999998</v>
      </c>
      <c r="Q117" s="164">
        <v>463551.83119081572</v>
      </c>
      <c r="R117" s="164">
        <v>-803769.0156173053</v>
      </c>
      <c r="S117" s="165">
        <v>29285.649999999998</v>
      </c>
      <c r="T117" s="207">
        <f t="shared" si="6"/>
        <v>2814048.7545726993</v>
      </c>
      <c r="U117" s="166">
        <v>10993483.86192004</v>
      </c>
      <c r="V117" s="207">
        <f t="shared" si="8"/>
        <v>13807532.616492739</v>
      </c>
      <c r="W117" s="207">
        <v>4466289.7991133537</v>
      </c>
      <c r="X117" s="87">
        <f t="shared" si="7"/>
        <v>18273822.415606093</v>
      </c>
      <c r="Y117" s="91">
        <f t="shared" si="9"/>
        <v>904.77904716572232</v>
      </c>
      <c r="Z117" s="324">
        <v>14</v>
      </c>
    </row>
    <row r="118" spans="1:26" s="169" customFormat="1" ht="16.5">
      <c r="A118" s="91">
        <v>304</v>
      </c>
      <c r="B118" s="86" t="s">
        <v>305</v>
      </c>
      <c r="C118" s="87">
        <v>971</v>
      </c>
      <c r="D118" s="87">
        <v>803198.7300000001</v>
      </c>
      <c r="E118" s="87">
        <v>629896.69147933903</v>
      </c>
      <c r="F118" s="87">
        <v>1433095.4214793392</v>
      </c>
      <c r="G118" s="160">
        <v>1359.93</v>
      </c>
      <c r="H118" s="161">
        <v>1320492.03</v>
      </c>
      <c r="I118" s="161">
        <v>112603.39147933922</v>
      </c>
      <c r="J118" s="477">
        <f t="shared" si="5"/>
        <v>7.8573547714709938E-2</v>
      </c>
      <c r="K118" s="163">
        <v>116093.13189300001</v>
      </c>
      <c r="L118" s="163">
        <v>0</v>
      </c>
      <c r="M118" s="163">
        <v>9668.4107511964339</v>
      </c>
      <c r="N118" s="163">
        <v>11355.653867118101</v>
      </c>
      <c r="O118" s="163">
        <v>15532.095530142493</v>
      </c>
      <c r="P118" s="164">
        <v>-52051.27</v>
      </c>
      <c r="Q118" s="164">
        <v>-369578.77209693141</v>
      </c>
      <c r="R118" s="164">
        <v>-92303.743131439114</v>
      </c>
      <c r="S118" s="164">
        <v>1407.95</v>
      </c>
      <c r="T118" s="207">
        <f t="shared" si="6"/>
        <v>-247273.1517075742</v>
      </c>
      <c r="U118" s="166">
        <v>-68170.124106726551</v>
      </c>
      <c r="V118" s="207">
        <f t="shared" si="8"/>
        <v>-315443.27581430075</v>
      </c>
      <c r="W118" s="207">
        <v>180430.88589154335</v>
      </c>
      <c r="X118" s="87">
        <f t="shared" si="7"/>
        <v>-135012.3899227574</v>
      </c>
      <c r="Y118" s="91">
        <f t="shared" si="9"/>
        <v>-139.04468581128467</v>
      </c>
      <c r="Z118" s="324">
        <v>2</v>
      </c>
    </row>
    <row r="119" spans="1:26" s="169" customFormat="1" ht="16.5">
      <c r="A119" s="91">
        <v>305</v>
      </c>
      <c r="B119" s="86" t="s">
        <v>94</v>
      </c>
      <c r="C119" s="87">
        <v>15165</v>
      </c>
      <c r="D119" s="87">
        <v>21004815.5</v>
      </c>
      <c r="E119" s="87">
        <v>5694192.6330307629</v>
      </c>
      <c r="F119" s="87">
        <v>26699008.133030765</v>
      </c>
      <c r="G119" s="160">
        <v>1359.93</v>
      </c>
      <c r="H119" s="161">
        <v>20623338.449999999</v>
      </c>
      <c r="I119" s="161">
        <v>6075669.6830307655</v>
      </c>
      <c r="J119" s="477">
        <f t="shared" si="5"/>
        <v>0.22756162523933729</v>
      </c>
      <c r="K119" s="163">
        <v>837428.41623000009</v>
      </c>
      <c r="L119" s="163">
        <v>0</v>
      </c>
      <c r="M119" s="163">
        <v>201082.48159467397</v>
      </c>
      <c r="N119" s="163">
        <v>248267.03404910504</v>
      </c>
      <c r="O119" s="163">
        <v>0</v>
      </c>
      <c r="P119" s="164">
        <v>-877116.625</v>
      </c>
      <c r="Q119" s="164">
        <v>1936547.7977629702</v>
      </c>
      <c r="R119" s="164">
        <v>2384920.8865310634</v>
      </c>
      <c r="S119" s="165">
        <v>21989.25</v>
      </c>
      <c r="T119" s="207">
        <f t="shared" si="6"/>
        <v>10828788.924198579</v>
      </c>
      <c r="U119" s="166">
        <v>4277387.8581201322</v>
      </c>
      <c r="V119" s="207">
        <f t="shared" si="8"/>
        <v>15106176.782318711</v>
      </c>
      <c r="W119" s="207">
        <v>2761083.9066240275</v>
      </c>
      <c r="X119" s="87">
        <f t="shared" si="7"/>
        <v>17867260.688942738</v>
      </c>
      <c r="Y119" s="91">
        <f t="shared" si="9"/>
        <v>1178.1906158221391</v>
      </c>
      <c r="Z119" s="324">
        <v>17</v>
      </c>
    </row>
    <row r="120" spans="1:26" s="169" customFormat="1" ht="16.5">
      <c r="A120" s="91">
        <v>309</v>
      </c>
      <c r="B120" s="86" t="s">
        <v>95</v>
      </c>
      <c r="C120" s="87">
        <v>6506</v>
      </c>
      <c r="D120" s="87">
        <v>8297091.5099999998</v>
      </c>
      <c r="E120" s="87">
        <v>1637440.5547035031</v>
      </c>
      <c r="F120" s="87">
        <v>9934532.0647035036</v>
      </c>
      <c r="G120" s="160">
        <v>1359.93</v>
      </c>
      <c r="H120" s="161">
        <v>8847704.5800000001</v>
      </c>
      <c r="I120" s="161">
        <v>1086827.4847035035</v>
      </c>
      <c r="J120" s="477">
        <f t="shared" si="5"/>
        <v>0.10939896087958723</v>
      </c>
      <c r="K120" s="163">
        <v>150207.14488000001</v>
      </c>
      <c r="L120" s="163">
        <v>0</v>
      </c>
      <c r="M120" s="163">
        <v>91923.766834041569</v>
      </c>
      <c r="N120" s="163">
        <v>126697.46830865419</v>
      </c>
      <c r="O120" s="163">
        <v>0</v>
      </c>
      <c r="P120" s="164">
        <v>-638438.92499999993</v>
      </c>
      <c r="Q120" s="164">
        <v>-532927.13107197662</v>
      </c>
      <c r="R120" s="164">
        <v>-521292.66121300391</v>
      </c>
      <c r="S120" s="165">
        <v>9433.6999999999989</v>
      </c>
      <c r="T120" s="207">
        <f t="shared" si="6"/>
        <v>-227569.15255878121</v>
      </c>
      <c r="U120" s="166">
        <v>3787109.2199458862</v>
      </c>
      <c r="V120" s="207">
        <f t="shared" si="8"/>
        <v>3559540.067387105</v>
      </c>
      <c r="W120" s="207">
        <v>1250746.4678319863</v>
      </c>
      <c r="X120" s="87">
        <f t="shared" si="7"/>
        <v>4810286.535219091</v>
      </c>
      <c r="Y120" s="91">
        <f t="shared" si="9"/>
        <v>739.36159471550741</v>
      </c>
      <c r="Z120" s="324">
        <v>12</v>
      </c>
    </row>
    <row r="121" spans="1:26" s="169" customFormat="1" ht="16.5">
      <c r="A121" s="91">
        <v>312</v>
      </c>
      <c r="B121" s="86" t="s">
        <v>96</v>
      </c>
      <c r="C121" s="87">
        <v>1232</v>
      </c>
      <c r="D121" s="87">
        <v>1721390.13</v>
      </c>
      <c r="E121" s="87">
        <v>477428.1122143527</v>
      </c>
      <c r="F121" s="87">
        <v>2198818.2422143528</v>
      </c>
      <c r="G121" s="160">
        <v>1359.93</v>
      </c>
      <c r="H121" s="161">
        <v>1675433.76</v>
      </c>
      <c r="I121" s="161">
        <v>523384.48221435281</v>
      </c>
      <c r="J121" s="477">
        <f t="shared" si="5"/>
        <v>0.23802989813622369</v>
      </c>
      <c r="K121" s="163">
        <v>152772.12104</v>
      </c>
      <c r="L121" s="163">
        <v>0</v>
      </c>
      <c r="M121" s="163">
        <v>16172.864203043246</v>
      </c>
      <c r="N121" s="163">
        <v>22072.596562140268</v>
      </c>
      <c r="O121" s="163">
        <v>0</v>
      </c>
      <c r="P121" s="164">
        <v>-63725.404999999999</v>
      </c>
      <c r="Q121" s="164">
        <v>61286.43494559903</v>
      </c>
      <c r="R121" s="164">
        <v>-37461.443957193558</v>
      </c>
      <c r="S121" s="165">
        <v>1786.3999999999999</v>
      </c>
      <c r="T121" s="207">
        <f t="shared" si="6"/>
        <v>676288.05000794178</v>
      </c>
      <c r="U121" s="166">
        <v>63056.143660222842</v>
      </c>
      <c r="V121" s="207">
        <f t="shared" si="8"/>
        <v>739344.19366816466</v>
      </c>
      <c r="W121" s="207">
        <v>292553.94335623615</v>
      </c>
      <c r="X121" s="87">
        <f t="shared" si="7"/>
        <v>1031898.1370244008</v>
      </c>
      <c r="Y121" s="91">
        <f t="shared" si="9"/>
        <v>837.57965667564997</v>
      </c>
      <c r="Z121" s="324">
        <v>13</v>
      </c>
    </row>
    <row r="122" spans="1:26" s="169" customFormat="1" ht="16.5">
      <c r="A122" s="91">
        <v>316</v>
      </c>
      <c r="B122" s="86" t="s">
        <v>97</v>
      </c>
      <c r="C122" s="87">
        <v>4245</v>
      </c>
      <c r="D122" s="87">
        <v>5264448.9399999995</v>
      </c>
      <c r="E122" s="87">
        <v>914286.66758430377</v>
      </c>
      <c r="F122" s="87">
        <v>6178735.6075843032</v>
      </c>
      <c r="G122" s="160">
        <v>1359.93</v>
      </c>
      <c r="H122" s="161">
        <v>5772902.8500000006</v>
      </c>
      <c r="I122" s="161">
        <v>405832.75758430269</v>
      </c>
      <c r="J122" s="477">
        <f t="shared" si="5"/>
        <v>6.5682169194316908E-2</v>
      </c>
      <c r="K122" s="163">
        <v>0</v>
      </c>
      <c r="L122" s="163">
        <v>0</v>
      </c>
      <c r="M122" s="163">
        <v>45664.358954952586</v>
      </c>
      <c r="N122" s="163">
        <v>78601.853954837352</v>
      </c>
      <c r="O122" s="163">
        <v>0</v>
      </c>
      <c r="P122" s="164">
        <v>-426536.98249999998</v>
      </c>
      <c r="Q122" s="164">
        <v>-110788.76585552718</v>
      </c>
      <c r="R122" s="164">
        <v>-152930.17921883069</v>
      </c>
      <c r="S122" s="165">
        <v>6155.25</v>
      </c>
      <c r="T122" s="207">
        <f t="shared" si="6"/>
        <v>-154001.70708026527</v>
      </c>
      <c r="U122" s="166">
        <v>1836399.7063137365</v>
      </c>
      <c r="V122" s="207">
        <f t="shared" si="8"/>
        <v>1682397.9992334712</v>
      </c>
      <c r="W122" s="207">
        <v>826735.03650535177</v>
      </c>
      <c r="X122" s="87">
        <f t="shared" si="7"/>
        <v>2509133.035738823</v>
      </c>
      <c r="Y122" s="91">
        <f t="shared" si="9"/>
        <v>591.07963150502303</v>
      </c>
      <c r="Z122" s="324">
        <v>7</v>
      </c>
    </row>
    <row r="123" spans="1:26" s="169" customFormat="1" ht="16.5">
      <c r="A123" s="91">
        <v>317</v>
      </c>
      <c r="B123" s="86" t="s">
        <v>98</v>
      </c>
      <c r="C123" s="87">
        <v>2533</v>
      </c>
      <c r="D123" s="87">
        <v>4250173.95</v>
      </c>
      <c r="E123" s="87">
        <v>794057.5773652402</v>
      </c>
      <c r="F123" s="87">
        <v>5044231.5273652403</v>
      </c>
      <c r="G123" s="160">
        <v>1359.93</v>
      </c>
      <c r="H123" s="161">
        <v>3444702.69</v>
      </c>
      <c r="I123" s="161">
        <v>1599528.8373652403</v>
      </c>
      <c r="J123" s="477">
        <f t="shared" si="5"/>
        <v>0.3171005987111627</v>
      </c>
      <c r="K123" s="163">
        <v>283254.67794300005</v>
      </c>
      <c r="L123" s="163">
        <v>0</v>
      </c>
      <c r="M123" s="163">
        <v>35221.315942959627</v>
      </c>
      <c r="N123" s="163">
        <v>47663.747391869038</v>
      </c>
      <c r="O123" s="163">
        <v>0</v>
      </c>
      <c r="P123" s="164">
        <v>-140938.065</v>
      </c>
      <c r="Q123" s="164">
        <v>848028.36924636201</v>
      </c>
      <c r="R123" s="164">
        <v>436947.22475092119</v>
      </c>
      <c r="S123" s="165">
        <v>3672.85</v>
      </c>
      <c r="T123" s="207">
        <f t="shared" si="6"/>
        <v>3113378.9576403522</v>
      </c>
      <c r="U123" s="166">
        <v>1442924.3338188757</v>
      </c>
      <c r="V123" s="207">
        <f t="shared" si="8"/>
        <v>4556303.2914592279</v>
      </c>
      <c r="W123" s="207">
        <v>594698.73847422237</v>
      </c>
      <c r="X123" s="87">
        <f t="shared" si="7"/>
        <v>5151002.0299334507</v>
      </c>
      <c r="Y123" s="91">
        <f t="shared" si="9"/>
        <v>2033.5578483748325</v>
      </c>
      <c r="Z123" s="324">
        <v>17</v>
      </c>
    </row>
    <row r="124" spans="1:26" s="169" customFormat="1" ht="16.5">
      <c r="A124" s="91">
        <v>320</v>
      </c>
      <c r="B124" s="86" t="s">
        <v>99</v>
      </c>
      <c r="C124" s="87">
        <v>7105</v>
      </c>
      <c r="D124" s="87">
        <v>6715790.2800000003</v>
      </c>
      <c r="E124" s="87">
        <v>3632955.5595041439</v>
      </c>
      <c r="F124" s="87">
        <v>10348745.839504145</v>
      </c>
      <c r="G124" s="160">
        <v>1359.93</v>
      </c>
      <c r="H124" s="161">
        <v>9662302.6500000004</v>
      </c>
      <c r="I124" s="161">
        <v>686443.18950414471</v>
      </c>
      <c r="J124" s="477">
        <f t="shared" si="5"/>
        <v>6.6331051138949923E-2</v>
      </c>
      <c r="K124" s="163">
        <v>956502.75266</v>
      </c>
      <c r="L124" s="163">
        <v>0</v>
      </c>
      <c r="M124" s="163">
        <v>88568.875538394583</v>
      </c>
      <c r="N124" s="163">
        <v>111616.95901181227</v>
      </c>
      <c r="O124" s="163">
        <v>0</v>
      </c>
      <c r="P124" s="164">
        <v>-428551.44200000004</v>
      </c>
      <c r="Q124" s="164">
        <v>1216368.6201065173</v>
      </c>
      <c r="R124" s="164">
        <v>1385171.8279903987</v>
      </c>
      <c r="S124" s="165">
        <v>10302.25</v>
      </c>
      <c r="T124" s="207">
        <f t="shared" si="6"/>
        <v>4026423.0328112673</v>
      </c>
      <c r="U124" s="166">
        <v>2612167.221611321</v>
      </c>
      <c r="V124" s="207">
        <f t="shared" si="8"/>
        <v>6638590.2544225883</v>
      </c>
      <c r="W124" s="207">
        <v>1333239.8237081533</v>
      </c>
      <c r="X124" s="87">
        <f t="shared" si="7"/>
        <v>7971830.0781307416</v>
      </c>
      <c r="Y124" s="91">
        <f t="shared" si="9"/>
        <v>1122.0028259156568</v>
      </c>
      <c r="Z124" s="324">
        <v>19</v>
      </c>
    </row>
    <row r="125" spans="1:26" s="169" customFormat="1" ht="16.5">
      <c r="A125" s="91">
        <v>322</v>
      </c>
      <c r="B125" s="86" t="s">
        <v>306</v>
      </c>
      <c r="C125" s="87">
        <v>6614</v>
      </c>
      <c r="D125" s="87">
        <v>7683741.8099999996</v>
      </c>
      <c r="E125" s="87">
        <v>5425514.8521252768</v>
      </c>
      <c r="F125" s="87">
        <v>13109256.662125276</v>
      </c>
      <c r="G125" s="160">
        <v>1359.93</v>
      </c>
      <c r="H125" s="161">
        <v>8994577.0199999996</v>
      </c>
      <c r="I125" s="161">
        <v>4114679.6421252768</v>
      </c>
      <c r="J125" s="477">
        <f t="shared" si="5"/>
        <v>0.31387589305602959</v>
      </c>
      <c r="K125" s="163">
        <v>782691.79803000006</v>
      </c>
      <c r="L125" s="163">
        <v>0</v>
      </c>
      <c r="M125" s="163">
        <v>73046.726937049272</v>
      </c>
      <c r="N125" s="163">
        <v>104463.94856786456</v>
      </c>
      <c r="O125" s="163">
        <v>0</v>
      </c>
      <c r="P125" s="164">
        <v>-370988.4325</v>
      </c>
      <c r="Q125" s="164">
        <v>1247601.3822249568</v>
      </c>
      <c r="R125" s="164">
        <v>1232932.1242705504</v>
      </c>
      <c r="S125" s="165">
        <v>9590.2999999999993</v>
      </c>
      <c r="T125" s="207">
        <f t="shared" si="6"/>
        <v>7194017.4896556977</v>
      </c>
      <c r="U125" s="166">
        <v>1998389.8838614053</v>
      </c>
      <c r="V125" s="207">
        <f t="shared" si="8"/>
        <v>9192407.3735171035</v>
      </c>
      <c r="W125" s="207">
        <v>1276403.4791246401</v>
      </c>
      <c r="X125" s="87">
        <f t="shared" si="7"/>
        <v>10468810.852641743</v>
      </c>
      <c r="Y125" s="91">
        <f t="shared" si="9"/>
        <v>1582.8259529243639</v>
      </c>
      <c r="Z125" s="324">
        <v>2</v>
      </c>
    </row>
    <row r="126" spans="1:26" s="169" customFormat="1" ht="16.5">
      <c r="A126" s="91">
        <v>398</v>
      </c>
      <c r="B126" s="86" t="s">
        <v>307</v>
      </c>
      <c r="C126" s="87">
        <v>120027</v>
      </c>
      <c r="D126" s="87">
        <v>162510298.80000001</v>
      </c>
      <c r="E126" s="87">
        <v>31471456.311916772</v>
      </c>
      <c r="F126" s="87">
        <v>193981755.11191678</v>
      </c>
      <c r="G126" s="160">
        <v>1359.93</v>
      </c>
      <c r="H126" s="161">
        <v>163228318.11000001</v>
      </c>
      <c r="I126" s="161">
        <v>30753437.001916766</v>
      </c>
      <c r="J126" s="477">
        <f t="shared" si="5"/>
        <v>0.15853778095869753</v>
      </c>
      <c r="K126" s="163">
        <v>0</v>
      </c>
      <c r="L126" s="163">
        <v>0</v>
      </c>
      <c r="M126" s="163">
        <v>1638124.5154599557</v>
      </c>
      <c r="N126" s="163">
        <v>2486402.411282564</v>
      </c>
      <c r="O126" s="163">
        <v>25453.610579769556</v>
      </c>
      <c r="P126" s="164">
        <v>-15395800.741799999</v>
      </c>
      <c r="Q126" s="164">
        <v>12854456.673994904</v>
      </c>
      <c r="R126" s="164">
        <v>18766346.478953186</v>
      </c>
      <c r="S126" s="165">
        <v>174039.15</v>
      </c>
      <c r="T126" s="207">
        <f t="shared" si="6"/>
        <v>51302459.100387149</v>
      </c>
      <c r="U126" s="166">
        <v>24612317.101446379</v>
      </c>
      <c r="V126" s="207">
        <f t="shared" si="8"/>
        <v>75914776.201833531</v>
      </c>
      <c r="W126" s="207">
        <v>18168313.588099688</v>
      </c>
      <c r="X126" s="87">
        <f t="shared" si="7"/>
        <v>94083089.78993322</v>
      </c>
      <c r="Y126" s="91">
        <f t="shared" si="9"/>
        <v>783.84938213846237</v>
      </c>
      <c r="Z126" s="324">
        <v>7</v>
      </c>
    </row>
    <row r="127" spans="1:26" s="169" customFormat="1" ht="16.5">
      <c r="A127" s="91">
        <v>399</v>
      </c>
      <c r="B127" s="86" t="s">
        <v>308</v>
      </c>
      <c r="C127" s="87">
        <v>7916</v>
      </c>
      <c r="D127" s="87">
        <v>14102138.41</v>
      </c>
      <c r="E127" s="87">
        <v>1055158.7643491849</v>
      </c>
      <c r="F127" s="87">
        <v>15157297.174349185</v>
      </c>
      <c r="G127" s="160">
        <v>1359.93</v>
      </c>
      <c r="H127" s="161">
        <v>10765205.880000001</v>
      </c>
      <c r="I127" s="161">
        <v>4392091.2943491843</v>
      </c>
      <c r="J127" s="477">
        <f t="shared" si="5"/>
        <v>0.28976744625565271</v>
      </c>
      <c r="K127" s="163">
        <v>0</v>
      </c>
      <c r="L127" s="163">
        <v>0</v>
      </c>
      <c r="M127" s="163">
        <v>54368.906362607682</v>
      </c>
      <c r="N127" s="163">
        <v>137512.23668669688</v>
      </c>
      <c r="O127" s="163">
        <v>0</v>
      </c>
      <c r="P127" s="164">
        <v>-382545.72499999998</v>
      </c>
      <c r="Q127" s="164">
        <v>-1174178.2707272482</v>
      </c>
      <c r="R127" s="164">
        <v>-1533185.608695521</v>
      </c>
      <c r="S127" s="164">
        <v>11478.199999999999</v>
      </c>
      <c r="T127" s="207">
        <f t="shared" si="6"/>
        <v>1505541.0329757198</v>
      </c>
      <c r="U127" s="166">
        <v>3221667.3177838484</v>
      </c>
      <c r="V127" s="207">
        <f t="shared" si="8"/>
        <v>4727208.3507595677</v>
      </c>
      <c r="W127" s="207">
        <v>1304513.8354180634</v>
      </c>
      <c r="X127" s="87">
        <f t="shared" si="7"/>
        <v>6031722.1861776309</v>
      </c>
      <c r="Y127" s="91">
        <f t="shared" si="9"/>
        <v>761.96591538373309</v>
      </c>
      <c r="Z127" s="324">
        <v>15</v>
      </c>
    </row>
    <row r="128" spans="1:26" s="169" customFormat="1" ht="16.5">
      <c r="A128" s="91">
        <v>400</v>
      </c>
      <c r="B128" s="86" t="s">
        <v>309</v>
      </c>
      <c r="C128" s="87">
        <v>8456</v>
      </c>
      <c r="D128" s="87">
        <v>12720063.379999999</v>
      </c>
      <c r="E128" s="87">
        <v>2395797.8299237029</v>
      </c>
      <c r="F128" s="87">
        <v>15115861.209923701</v>
      </c>
      <c r="G128" s="160">
        <v>1359.93</v>
      </c>
      <c r="H128" s="161">
        <v>11499568.08</v>
      </c>
      <c r="I128" s="161">
        <v>3616293.1299237013</v>
      </c>
      <c r="J128" s="477">
        <f t="shared" si="5"/>
        <v>0.23923831263742829</v>
      </c>
      <c r="K128" s="163">
        <v>0</v>
      </c>
      <c r="L128" s="163">
        <v>0</v>
      </c>
      <c r="M128" s="163">
        <v>104599.66857427856</v>
      </c>
      <c r="N128" s="163">
        <v>92752.205941753855</v>
      </c>
      <c r="O128" s="163">
        <v>0</v>
      </c>
      <c r="P128" s="164">
        <v>-448365.34500000003</v>
      </c>
      <c r="Q128" s="164">
        <v>2097677.7349020829</v>
      </c>
      <c r="R128" s="164">
        <v>1623054.0213569414</v>
      </c>
      <c r="S128" s="165">
        <v>12261.199999999999</v>
      </c>
      <c r="T128" s="207">
        <f t="shared" si="6"/>
        <v>7098272.6156987585</v>
      </c>
      <c r="U128" s="166">
        <v>3028423.4455602984</v>
      </c>
      <c r="V128" s="207">
        <f t="shared" si="8"/>
        <v>10126696.061259057</v>
      </c>
      <c r="W128" s="207">
        <v>1719447.5177456571</v>
      </c>
      <c r="X128" s="87">
        <f t="shared" si="7"/>
        <v>11846143.579004714</v>
      </c>
      <c r="Y128" s="91">
        <f t="shared" si="9"/>
        <v>1400.9157496457799</v>
      </c>
      <c r="Z128" s="324">
        <v>2</v>
      </c>
    </row>
    <row r="129" spans="1:26" s="169" customFormat="1" ht="16.5">
      <c r="A129" s="91">
        <v>402</v>
      </c>
      <c r="B129" s="86" t="s">
        <v>100</v>
      </c>
      <c r="C129" s="87">
        <v>9247</v>
      </c>
      <c r="D129" s="87">
        <v>13025062.17</v>
      </c>
      <c r="E129" s="87">
        <v>2000790.265426565</v>
      </c>
      <c r="F129" s="87">
        <v>15025852.435426565</v>
      </c>
      <c r="G129" s="160">
        <v>1359.93</v>
      </c>
      <c r="H129" s="161">
        <v>12575272.710000001</v>
      </c>
      <c r="I129" s="161">
        <v>2450579.725426564</v>
      </c>
      <c r="J129" s="477">
        <f t="shared" si="5"/>
        <v>0.16309089523924872</v>
      </c>
      <c r="K129" s="163">
        <v>237981.80917000002</v>
      </c>
      <c r="L129" s="163">
        <v>0</v>
      </c>
      <c r="M129" s="163">
        <v>96163.320744237586</v>
      </c>
      <c r="N129" s="163">
        <v>172465.13955734993</v>
      </c>
      <c r="O129" s="163">
        <v>0</v>
      </c>
      <c r="P129" s="164">
        <v>-602302.10499999998</v>
      </c>
      <c r="Q129" s="164">
        <v>-783440.40137383319</v>
      </c>
      <c r="R129" s="164">
        <v>-955288.21100732288</v>
      </c>
      <c r="S129" s="165">
        <v>13408.15</v>
      </c>
      <c r="T129" s="207">
        <f t="shared" si="6"/>
        <v>629567.42751699546</v>
      </c>
      <c r="U129" s="166">
        <v>5014580.5228769807</v>
      </c>
      <c r="V129" s="207">
        <f t="shared" si="8"/>
        <v>5644147.9503939766</v>
      </c>
      <c r="W129" s="207">
        <v>1916903.2441040578</v>
      </c>
      <c r="X129" s="87">
        <f t="shared" si="7"/>
        <v>7561051.1944980342</v>
      </c>
      <c r="Y129" s="91">
        <f t="shared" si="9"/>
        <v>817.6761322048269</v>
      </c>
      <c r="Z129" s="324">
        <v>11</v>
      </c>
    </row>
    <row r="130" spans="1:26" s="169" customFormat="1" ht="16.5">
      <c r="A130" s="91">
        <v>403</v>
      </c>
      <c r="B130" s="86" t="s">
        <v>101</v>
      </c>
      <c r="C130" s="87">
        <v>2866</v>
      </c>
      <c r="D130" s="87">
        <v>3813255.7</v>
      </c>
      <c r="E130" s="87">
        <v>723459.00695208192</v>
      </c>
      <c r="F130" s="87">
        <v>4536714.706952082</v>
      </c>
      <c r="G130" s="160">
        <v>1359.93</v>
      </c>
      <c r="H130" s="161">
        <v>3897559.3800000004</v>
      </c>
      <c r="I130" s="161">
        <v>639155.32695208164</v>
      </c>
      <c r="J130" s="477">
        <f t="shared" si="5"/>
        <v>0.14088506071863791</v>
      </c>
      <c r="K130" s="163">
        <v>173322.84223066666</v>
      </c>
      <c r="L130" s="163">
        <v>0</v>
      </c>
      <c r="M130" s="163">
        <v>32916.949343422013</v>
      </c>
      <c r="N130" s="163">
        <v>56481.678773619176</v>
      </c>
      <c r="O130" s="163">
        <v>0</v>
      </c>
      <c r="P130" s="164">
        <v>-146429.01999999999</v>
      </c>
      <c r="Q130" s="164">
        <v>551375.07703542442</v>
      </c>
      <c r="R130" s="164">
        <v>148383.33414054918</v>
      </c>
      <c r="S130" s="165">
        <v>4155.7</v>
      </c>
      <c r="T130" s="207">
        <f t="shared" si="6"/>
        <v>1459361.8884757631</v>
      </c>
      <c r="U130" s="166">
        <v>1526724.9479809103</v>
      </c>
      <c r="V130" s="207">
        <f t="shared" si="8"/>
        <v>2986086.8364566732</v>
      </c>
      <c r="W130" s="207">
        <v>666115.83031535835</v>
      </c>
      <c r="X130" s="87">
        <f t="shared" si="7"/>
        <v>3652202.6667720317</v>
      </c>
      <c r="Y130" s="91">
        <f t="shared" si="9"/>
        <v>1274.32053969715</v>
      </c>
      <c r="Z130" s="324">
        <v>14</v>
      </c>
    </row>
    <row r="131" spans="1:26" s="169" customFormat="1" ht="16.5">
      <c r="A131" s="91">
        <v>405</v>
      </c>
      <c r="B131" s="86" t="s">
        <v>310</v>
      </c>
      <c r="C131" s="87">
        <v>72634</v>
      </c>
      <c r="D131" s="87">
        <v>93182299.980000004</v>
      </c>
      <c r="E131" s="87">
        <v>17743124.671444897</v>
      </c>
      <c r="F131" s="87">
        <v>110925424.6514449</v>
      </c>
      <c r="G131" s="160">
        <v>1359.93</v>
      </c>
      <c r="H131" s="161">
        <v>98777155.620000005</v>
      </c>
      <c r="I131" s="161">
        <v>12148269.031444892</v>
      </c>
      <c r="J131" s="477">
        <f t="shared" si="5"/>
        <v>0.10951744444177479</v>
      </c>
      <c r="K131" s="163">
        <v>0</v>
      </c>
      <c r="L131" s="163">
        <v>0</v>
      </c>
      <c r="M131" s="163">
        <v>1006422.571531013</v>
      </c>
      <c r="N131" s="163">
        <v>1598245.4686193974</v>
      </c>
      <c r="O131" s="163">
        <v>0</v>
      </c>
      <c r="P131" s="164">
        <v>-6690878.6707500005</v>
      </c>
      <c r="Q131" s="164">
        <v>-542373.96388745692</v>
      </c>
      <c r="R131" s="164">
        <v>4035847.1145140617</v>
      </c>
      <c r="S131" s="165">
        <v>105319.3</v>
      </c>
      <c r="T131" s="207">
        <f t="shared" si="6"/>
        <v>11660850.851471907</v>
      </c>
      <c r="U131" s="166">
        <v>9203076.5350897685</v>
      </c>
      <c r="V131" s="207">
        <f t="shared" si="8"/>
        <v>20863927.386561677</v>
      </c>
      <c r="W131" s="207">
        <v>11543595.091604726</v>
      </c>
      <c r="X131" s="87">
        <f t="shared" si="7"/>
        <v>32407522.478166401</v>
      </c>
      <c r="Y131" s="91">
        <f t="shared" si="9"/>
        <v>446.17565435149379</v>
      </c>
      <c r="Z131" s="324">
        <v>9</v>
      </c>
    </row>
    <row r="132" spans="1:26" s="169" customFormat="1" ht="16.5">
      <c r="A132" s="91">
        <v>407</v>
      </c>
      <c r="B132" s="86" t="s">
        <v>311</v>
      </c>
      <c r="C132" s="87">
        <v>2580</v>
      </c>
      <c r="D132" s="87">
        <v>3617796.8699999996</v>
      </c>
      <c r="E132" s="87">
        <v>1103958.8836603072</v>
      </c>
      <c r="F132" s="87">
        <v>4721755.7536603063</v>
      </c>
      <c r="G132" s="160">
        <v>1359.93</v>
      </c>
      <c r="H132" s="161">
        <v>3508619.4000000004</v>
      </c>
      <c r="I132" s="161">
        <v>1213136.353660306</v>
      </c>
      <c r="J132" s="477">
        <f t="shared" si="5"/>
        <v>0.2569248425693943</v>
      </c>
      <c r="K132" s="163">
        <v>31146.908960000001</v>
      </c>
      <c r="L132" s="163">
        <v>0</v>
      </c>
      <c r="M132" s="163">
        <v>25905.1101651188</v>
      </c>
      <c r="N132" s="163">
        <v>42624.185773624893</v>
      </c>
      <c r="O132" s="163">
        <v>0</v>
      </c>
      <c r="P132" s="164">
        <v>-179777.94499999998</v>
      </c>
      <c r="Q132" s="164">
        <v>231777.33373985888</v>
      </c>
      <c r="R132" s="164">
        <v>112132.57888705807</v>
      </c>
      <c r="S132" s="165">
        <v>3741</v>
      </c>
      <c r="T132" s="207">
        <f t="shared" si="6"/>
        <v>1480685.5261859666</v>
      </c>
      <c r="U132" s="166">
        <v>1207078.7616813211</v>
      </c>
      <c r="V132" s="207">
        <f t="shared" si="8"/>
        <v>2687764.2878672876</v>
      </c>
      <c r="W132" s="207">
        <v>646591.111226234</v>
      </c>
      <c r="X132" s="87">
        <f t="shared" si="7"/>
        <v>3334355.3990935218</v>
      </c>
      <c r="Y132" s="91">
        <f t="shared" si="9"/>
        <v>1292.3858136021402</v>
      </c>
      <c r="Z132" s="324">
        <v>1</v>
      </c>
    </row>
    <row r="133" spans="1:26" s="169" customFormat="1" ht="16.5">
      <c r="A133" s="91">
        <v>408</v>
      </c>
      <c r="B133" s="86" t="s">
        <v>312</v>
      </c>
      <c r="C133" s="87">
        <v>14203</v>
      </c>
      <c r="D133" s="87">
        <v>23472241.149999999</v>
      </c>
      <c r="E133" s="87">
        <v>2056852.5914293402</v>
      </c>
      <c r="F133" s="87">
        <v>25529093.74142934</v>
      </c>
      <c r="G133" s="160">
        <v>1359.93</v>
      </c>
      <c r="H133" s="161">
        <v>19315085.789999999</v>
      </c>
      <c r="I133" s="161">
        <v>6214007.951429341</v>
      </c>
      <c r="J133" s="477">
        <f t="shared" si="5"/>
        <v>0.24340887359213509</v>
      </c>
      <c r="K133" s="163">
        <v>0</v>
      </c>
      <c r="L133" s="163">
        <v>0</v>
      </c>
      <c r="M133" s="163">
        <v>143441.7125388172</v>
      </c>
      <c r="N133" s="163">
        <v>274523.66124010464</v>
      </c>
      <c r="O133" s="163">
        <v>0</v>
      </c>
      <c r="P133" s="164">
        <v>-937255.27</v>
      </c>
      <c r="Q133" s="164">
        <v>1127635.3236815659</v>
      </c>
      <c r="R133" s="164">
        <v>74004.681623711745</v>
      </c>
      <c r="S133" s="165">
        <v>20594.349999999999</v>
      </c>
      <c r="T133" s="207">
        <f t="shared" si="6"/>
        <v>6916952.4105135407</v>
      </c>
      <c r="U133" s="166">
        <v>6570033.8893095078</v>
      </c>
      <c r="V133" s="207">
        <f t="shared" si="8"/>
        <v>13486986.299823049</v>
      </c>
      <c r="W133" s="207">
        <v>2563558.6301105162</v>
      </c>
      <c r="X133" s="87">
        <f t="shared" si="7"/>
        <v>16050544.929933567</v>
      </c>
      <c r="Y133" s="91">
        <f t="shared" si="9"/>
        <v>1130.0813159144946</v>
      </c>
      <c r="Z133" s="324">
        <v>14</v>
      </c>
    </row>
    <row r="134" spans="1:26" s="169" customFormat="1" ht="16.5">
      <c r="A134" s="91">
        <v>410</v>
      </c>
      <c r="B134" s="86" t="s">
        <v>313</v>
      </c>
      <c r="C134" s="87">
        <v>18788</v>
      </c>
      <c r="D134" s="87">
        <v>38115044.390000008</v>
      </c>
      <c r="E134" s="87">
        <v>2397894.9709007512</v>
      </c>
      <c r="F134" s="87">
        <v>40512939.36090076</v>
      </c>
      <c r="G134" s="160">
        <v>1359.93</v>
      </c>
      <c r="H134" s="161">
        <v>25550364.84</v>
      </c>
      <c r="I134" s="161">
        <v>14962574.52090076</v>
      </c>
      <c r="J134" s="477">
        <f t="shared" si="5"/>
        <v>0.36932828762706899</v>
      </c>
      <c r="K134" s="163">
        <v>0</v>
      </c>
      <c r="L134" s="163">
        <v>0</v>
      </c>
      <c r="M134" s="163">
        <v>168290.46908652908</v>
      </c>
      <c r="N134" s="163">
        <v>314362.46595418325</v>
      </c>
      <c r="O134" s="163">
        <v>0</v>
      </c>
      <c r="P134" s="164">
        <v>-1227287.32</v>
      </c>
      <c r="Q134" s="164">
        <v>-1687202.4017858221</v>
      </c>
      <c r="R134" s="164">
        <v>-1675944.1151684648</v>
      </c>
      <c r="S134" s="165">
        <v>27242.6</v>
      </c>
      <c r="T134" s="207">
        <f t="shared" si="6"/>
        <v>10882036.218987186</v>
      </c>
      <c r="U134" s="166">
        <v>8090771.2807927532</v>
      </c>
      <c r="V134" s="207">
        <f t="shared" si="8"/>
        <v>18972807.49977994</v>
      </c>
      <c r="W134" s="207">
        <v>2687907.5440148944</v>
      </c>
      <c r="X134" s="87">
        <f t="shared" si="7"/>
        <v>21660715.043794833</v>
      </c>
      <c r="Y134" s="91">
        <f t="shared" si="9"/>
        <v>1152.9015884497994</v>
      </c>
      <c r="Z134" s="324">
        <v>13</v>
      </c>
    </row>
    <row r="135" spans="1:26" s="169" customFormat="1" ht="16.5">
      <c r="A135" s="91">
        <v>416</v>
      </c>
      <c r="B135" s="86" t="s">
        <v>102</v>
      </c>
      <c r="C135" s="87">
        <v>2917</v>
      </c>
      <c r="D135" s="87">
        <v>4578559.8600000003</v>
      </c>
      <c r="E135" s="87">
        <v>510659.93328146567</v>
      </c>
      <c r="F135" s="87">
        <v>5089219.7932814658</v>
      </c>
      <c r="G135" s="160">
        <v>1359.93</v>
      </c>
      <c r="H135" s="161">
        <v>3966915.81</v>
      </c>
      <c r="I135" s="161">
        <v>1122303.9832814657</v>
      </c>
      <c r="J135" s="477">
        <f t="shared" si="5"/>
        <v>0.22052574439073658</v>
      </c>
      <c r="K135" s="163">
        <v>0</v>
      </c>
      <c r="L135" s="163">
        <v>0</v>
      </c>
      <c r="M135" s="163">
        <v>15997.949333812252</v>
      </c>
      <c r="N135" s="163">
        <v>50634.657275091813</v>
      </c>
      <c r="O135" s="163">
        <v>0</v>
      </c>
      <c r="P135" s="164">
        <v>-187169.09499999997</v>
      </c>
      <c r="Q135" s="164">
        <v>-338058.75406148727</v>
      </c>
      <c r="R135" s="164">
        <v>-265219.12902032188</v>
      </c>
      <c r="S135" s="165">
        <v>4229.6499999999996</v>
      </c>
      <c r="T135" s="207">
        <f t="shared" si="6"/>
        <v>402719.2618085607</v>
      </c>
      <c r="U135" s="166">
        <v>1316051.1814470689</v>
      </c>
      <c r="V135" s="207">
        <f t="shared" si="8"/>
        <v>1718770.4432556296</v>
      </c>
      <c r="W135" s="207">
        <v>519339.96942344547</v>
      </c>
      <c r="X135" s="87">
        <f t="shared" si="7"/>
        <v>2238110.4126790753</v>
      </c>
      <c r="Y135" s="91">
        <f t="shared" si="9"/>
        <v>767.26445412378314</v>
      </c>
      <c r="Z135" s="324">
        <v>9</v>
      </c>
    </row>
    <row r="136" spans="1:26" s="169" customFormat="1" ht="16.5">
      <c r="A136" s="91">
        <v>418</v>
      </c>
      <c r="B136" s="86" t="s">
        <v>103</v>
      </c>
      <c r="C136" s="87">
        <v>24164</v>
      </c>
      <c r="D136" s="87">
        <v>49562200.620000005</v>
      </c>
      <c r="E136" s="87">
        <v>2725998.7103035925</v>
      </c>
      <c r="F136" s="87">
        <v>52288199.330303594</v>
      </c>
      <c r="G136" s="160">
        <v>1359.93</v>
      </c>
      <c r="H136" s="161">
        <v>32861348.520000003</v>
      </c>
      <c r="I136" s="161">
        <v>19426850.810303591</v>
      </c>
      <c r="J136" s="477">
        <f t="shared" si="5"/>
        <v>0.37153413311452038</v>
      </c>
      <c r="K136" s="163">
        <v>0</v>
      </c>
      <c r="L136" s="163">
        <v>0</v>
      </c>
      <c r="M136" s="163">
        <v>222779.40082966961</v>
      </c>
      <c r="N136" s="163">
        <v>526128.35549706093</v>
      </c>
      <c r="O136" s="163">
        <v>328701.32780865172</v>
      </c>
      <c r="P136" s="164">
        <v>-1660055.1850000001</v>
      </c>
      <c r="Q136" s="164">
        <v>-30706.780717447447</v>
      </c>
      <c r="R136" s="164">
        <v>182606.45881778075</v>
      </c>
      <c r="S136" s="165">
        <v>35037.799999999996</v>
      </c>
      <c r="T136" s="207">
        <f t="shared" si="6"/>
        <v>19031342.187539306</v>
      </c>
      <c r="U136" s="166">
        <v>2683886.628442321</v>
      </c>
      <c r="V136" s="207">
        <f t="shared" si="8"/>
        <v>21715228.815981627</v>
      </c>
      <c r="W136" s="207">
        <v>2849189.1177563276</v>
      </c>
      <c r="X136" s="87">
        <f t="shared" si="7"/>
        <v>24564417.933737956</v>
      </c>
      <c r="Y136" s="91">
        <f t="shared" si="9"/>
        <v>1016.5708464549725</v>
      </c>
      <c r="Z136" s="324">
        <v>6</v>
      </c>
    </row>
    <row r="137" spans="1:26" s="169" customFormat="1" ht="16.5">
      <c r="A137" s="91">
        <v>420</v>
      </c>
      <c r="B137" s="86" t="s">
        <v>104</v>
      </c>
      <c r="C137" s="87">
        <v>9280</v>
      </c>
      <c r="D137" s="87">
        <v>11793723.919999998</v>
      </c>
      <c r="E137" s="87">
        <v>1963030.6519336319</v>
      </c>
      <c r="F137" s="87">
        <v>13756754.571933631</v>
      </c>
      <c r="G137" s="160">
        <v>1359.93</v>
      </c>
      <c r="H137" s="161">
        <v>12620150.4</v>
      </c>
      <c r="I137" s="161">
        <v>1136604.1719336305</v>
      </c>
      <c r="J137" s="477">
        <f t="shared" si="5"/>
        <v>8.2621534460788959E-2</v>
      </c>
      <c r="K137" s="163">
        <v>0</v>
      </c>
      <c r="L137" s="163">
        <v>0</v>
      </c>
      <c r="M137" s="163">
        <v>91239.787346104233</v>
      </c>
      <c r="N137" s="163">
        <v>170364.26585285252</v>
      </c>
      <c r="O137" s="163">
        <v>0</v>
      </c>
      <c r="P137" s="164">
        <v>-637595.21250000002</v>
      </c>
      <c r="Q137" s="164">
        <v>-1101132.1184625868</v>
      </c>
      <c r="R137" s="164">
        <v>-820074.78656721918</v>
      </c>
      <c r="S137" s="165">
        <v>13456</v>
      </c>
      <c r="T137" s="207">
        <f t="shared" si="6"/>
        <v>-1147137.8923972188</v>
      </c>
      <c r="U137" s="166">
        <v>2306524.1420384161</v>
      </c>
      <c r="V137" s="207">
        <f t="shared" si="8"/>
        <v>1159386.2496411973</v>
      </c>
      <c r="W137" s="207">
        <v>1701813.5055073863</v>
      </c>
      <c r="X137" s="87">
        <f t="shared" si="7"/>
        <v>2861199.7551485836</v>
      </c>
      <c r="Y137" s="91">
        <f t="shared" si="9"/>
        <v>308.31893913239048</v>
      </c>
      <c r="Z137" s="324">
        <v>11</v>
      </c>
    </row>
    <row r="138" spans="1:26" s="169" customFormat="1" ht="16.5">
      <c r="A138" s="91">
        <v>421</v>
      </c>
      <c r="B138" s="86" t="s">
        <v>105</v>
      </c>
      <c r="C138" s="87">
        <v>719</v>
      </c>
      <c r="D138" s="87">
        <v>1019647.1699999999</v>
      </c>
      <c r="E138" s="87">
        <v>430173.21173585422</v>
      </c>
      <c r="F138" s="87">
        <v>1449820.3817358541</v>
      </c>
      <c r="G138" s="160">
        <v>1359.93</v>
      </c>
      <c r="H138" s="161">
        <v>977789.67</v>
      </c>
      <c r="I138" s="161">
        <v>472030.71173585404</v>
      </c>
      <c r="J138" s="477">
        <f t="shared" si="5"/>
        <v>0.32557875284571242</v>
      </c>
      <c r="K138" s="163">
        <v>208480.63028799999</v>
      </c>
      <c r="L138" s="163">
        <v>0</v>
      </c>
      <c r="M138" s="163">
        <v>9108.8576827143261</v>
      </c>
      <c r="N138" s="163">
        <v>9968.7088292168773</v>
      </c>
      <c r="O138" s="163">
        <v>0</v>
      </c>
      <c r="P138" s="164">
        <v>-37125.264999999999</v>
      </c>
      <c r="Q138" s="164">
        <v>59124.580471354551</v>
      </c>
      <c r="R138" s="164">
        <v>-51089.407034372649</v>
      </c>
      <c r="S138" s="165">
        <v>1042.55</v>
      </c>
      <c r="T138" s="207">
        <f t="shared" si="6"/>
        <v>671541.36697276705</v>
      </c>
      <c r="U138" s="166">
        <v>87700.161899301223</v>
      </c>
      <c r="V138" s="207">
        <f t="shared" si="8"/>
        <v>759241.52887206827</v>
      </c>
      <c r="W138" s="207">
        <v>172021.70515941572</v>
      </c>
      <c r="X138" s="87">
        <f t="shared" si="7"/>
        <v>931263.234031484</v>
      </c>
      <c r="Y138" s="91">
        <f t="shared" si="9"/>
        <v>1295.2200751481</v>
      </c>
      <c r="Z138" s="324">
        <v>16</v>
      </c>
    </row>
    <row r="139" spans="1:26" s="169" customFormat="1" ht="16.5">
      <c r="A139" s="91">
        <v>422</v>
      </c>
      <c r="B139" s="86" t="s">
        <v>106</v>
      </c>
      <c r="C139" s="87">
        <v>10543</v>
      </c>
      <c r="D139" s="87">
        <v>10069829.16</v>
      </c>
      <c r="E139" s="87">
        <v>4786085.0518481545</v>
      </c>
      <c r="F139" s="87">
        <v>14855914.211848155</v>
      </c>
      <c r="G139" s="160">
        <v>1359.93</v>
      </c>
      <c r="H139" s="161">
        <v>14337741.99</v>
      </c>
      <c r="I139" s="161">
        <v>518172.22184815444</v>
      </c>
      <c r="J139" s="477">
        <f t="shared" ref="J139:J202" si="10">I139/F139</f>
        <v>3.4879860940156243E-2</v>
      </c>
      <c r="K139" s="163">
        <v>1166776.255905</v>
      </c>
      <c r="L139" s="163">
        <v>0</v>
      </c>
      <c r="M139" s="163">
        <v>138019.31738303768</v>
      </c>
      <c r="N139" s="163">
        <v>172814.59168944572</v>
      </c>
      <c r="O139" s="163">
        <v>0</v>
      </c>
      <c r="P139" s="164">
        <v>-717893.90500000003</v>
      </c>
      <c r="Q139" s="164">
        <v>1734438.7487365038</v>
      </c>
      <c r="R139" s="164">
        <v>1484496.9798302788</v>
      </c>
      <c r="S139" s="165">
        <v>15287.35</v>
      </c>
      <c r="T139" s="207">
        <f t="shared" ref="T139:T202" si="11">SUM(K139:S139)+I139</f>
        <v>4512111.5603924207</v>
      </c>
      <c r="U139" s="166">
        <v>2662933.5855544345</v>
      </c>
      <c r="V139" s="207">
        <f t="shared" si="8"/>
        <v>7175045.1459468547</v>
      </c>
      <c r="W139" s="207">
        <v>2080063.5872202397</v>
      </c>
      <c r="X139" s="87">
        <f t="shared" ref="X139:X202" si="12">SUM(V139:W139)</f>
        <v>9255108.7331670951</v>
      </c>
      <c r="Y139" s="91">
        <f t="shared" si="9"/>
        <v>877.84394699488712</v>
      </c>
      <c r="Z139" s="324">
        <v>12</v>
      </c>
    </row>
    <row r="140" spans="1:26" s="169" customFormat="1" ht="16.5">
      <c r="A140" s="91">
        <v>423</v>
      </c>
      <c r="B140" s="86" t="s">
        <v>314</v>
      </c>
      <c r="C140" s="87">
        <v>20291</v>
      </c>
      <c r="D140" s="87">
        <v>36314085.82</v>
      </c>
      <c r="E140" s="87">
        <v>2591709.7615913707</v>
      </c>
      <c r="F140" s="87">
        <v>38905795.581591368</v>
      </c>
      <c r="G140" s="160">
        <v>1359.93</v>
      </c>
      <c r="H140" s="161">
        <v>27594339.630000003</v>
      </c>
      <c r="I140" s="161">
        <v>11311455.951591365</v>
      </c>
      <c r="J140" s="477">
        <f t="shared" si="10"/>
        <v>0.29073961301908152</v>
      </c>
      <c r="K140" s="163">
        <v>0</v>
      </c>
      <c r="L140" s="163">
        <v>0</v>
      </c>
      <c r="M140" s="163">
        <v>184045.13321705253</v>
      </c>
      <c r="N140" s="163">
        <v>376548.46776937105</v>
      </c>
      <c r="O140" s="163">
        <v>156005.54092943051</v>
      </c>
      <c r="P140" s="164">
        <v>-1056721.5149999999</v>
      </c>
      <c r="Q140" s="164">
        <v>1467114.1862799476</v>
      </c>
      <c r="R140" s="164">
        <v>236839.6764921734</v>
      </c>
      <c r="S140" s="165">
        <v>29421.95</v>
      </c>
      <c r="T140" s="207">
        <f t="shared" si="11"/>
        <v>12704709.39127934</v>
      </c>
      <c r="U140" s="166">
        <v>2980869.9015819458</v>
      </c>
      <c r="V140" s="207">
        <f t="shared" ref="V140:V203" si="13">SUM(T140:U140)</f>
        <v>15685579.292861287</v>
      </c>
      <c r="W140" s="207">
        <v>2556494.2962510777</v>
      </c>
      <c r="X140" s="87">
        <f t="shared" si="12"/>
        <v>18242073.589112364</v>
      </c>
      <c r="Y140" s="91">
        <f t="shared" ref="Y140:Y203" si="14">X140/C140</f>
        <v>899.02289631424594</v>
      </c>
      <c r="Z140" s="324">
        <v>2</v>
      </c>
    </row>
    <row r="141" spans="1:26" s="169" customFormat="1" ht="16.5">
      <c r="A141" s="91">
        <v>425</v>
      </c>
      <c r="B141" s="86" t="s">
        <v>315</v>
      </c>
      <c r="C141" s="87">
        <v>10218</v>
      </c>
      <c r="D141" s="87">
        <v>29191794.09</v>
      </c>
      <c r="E141" s="87">
        <v>1120123.5480673579</v>
      </c>
      <c r="F141" s="87">
        <v>30311917.638067357</v>
      </c>
      <c r="G141" s="160">
        <v>1359.93</v>
      </c>
      <c r="H141" s="161">
        <v>13895764.74</v>
      </c>
      <c r="I141" s="161">
        <v>16416152.898067357</v>
      </c>
      <c r="J141" s="477">
        <f t="shared" si="10"/>
        <v>0.54157421163783637</v>
      </c>
      <c r="K141" s="163">
        <v>0</v>
      </c>
      <c r="L141" s="163">
        <v>0</v>
      </c>
      <c r="M141" s="163">
        <v>84004.302053182357</v>
      </c>
      <c r="N141" s="163">
        <v>190609.41497063282</v>
      </c>
      <c r="O141" s="163">
        <v>19148.848684930301</v>
      </c>
      <c r="P141" s="164">
        <v>-465179.08999999997</v>
      </c>
      <c r="Q141" s="164">
        <v>-1316064.6412269443</v>
      </c>
      <c r="R141" s="164">
        <v>-2001363.5326534815</v>
      </c>
      <c r="S141" s="164">
        <v>14816.1</v>
      </c>
      <c r="T141" s="207">
        <f t="shared" si="11"/>
        <v>12942124.299895678</v>
      </c>
      <c r="U141" s="166">
        <v>5636773.0666944571</v>
      </c>
      <c r="V141" s="207">
        <f t="shared" si="13"/>
        <v>18578897.366590135</v>
      </c>
      <c r="W141" s="207">
        <v>1174532.8275285389</v>
      </c>
      <c r="X141" s="87">
        <f t="shared" si="12"/>
        <v>19753430.194118675</v>
      </c>
      <c r="Y141" s="91">
        <f t="shared" si="14"/>
        <v>1933.1992752122405</v>
      </c>
      <c r="Z141" s="324">
        <v>17</v>
      </c>
    </row>
    <row r="142" spans="1:26" s="169" customFormat="1" ht="16.5">
      <c r="A142" s="91">
        <v>426</v>
      </c>
      <c r="B142" s="86" t="s">
        <v>316</v>
      </c>
      <c r="C142" s="87">
        <v>11979</v>
      </c>
      <c r="D142" s="87">
        <v>20016256.120000001</v>
      </c>
      <c r="E142" s="87">
        <v>2060071.5583908674</v>
      </c>
      <c r="F142" s="87">
        <v>22076327.678390868</v>
      </c>
      <c r="G142" s="160">
        <v>1359.93</v>
      </c>
      <c r="H142" s="161">
        <v>16290601.470000001</v>
      </c>
      <c r="I142" s="161">
        <v>5785726.2083908673</v>
      </c>
      <c r="J142" s="477">
        <f t="shared" si="10"/>
        <v>0.26207829004341837</v>
      </c>
      <c r="K142" s="163">
        <v>0</v>
      </c>
      <c r="L142" s="163">
        <v>0</v>
      </c>
      <c r="M142" s="163">
        <v>103232.42705034102</v>
      </c>
      <c r="N142" s="163">
        <v>231906.91908831708</v>
      </c>
      <c r="O142" s="163">
        <v>0</v>
      </c>
      <c r="P142" s="164">
        <v>-812492.16999999993</v>
      </c>
      <c r="Q142" s="164">
        <v>-310907.9001552905</v>
      </c>
      <c r="R142" s="164">
        <v>-327093.58533511113</v>
      </c>
      <c r="S142" s="165">
        <v>17369.55</v>
      </c>
      <c r="T142" s="207">
        <f t="shared" si="11"/>
        <v>4687741.449039124</v>
      </c>
      <c r="U142" s="166">
        <v>6404506.7334322967</v>
      </c>
      <c r="V142" s="207">
        <f t="shared" si="13"/>
        <v>11092248.182471421</v>
      </c>
      <c r="W142" s="207">
        <v>2102356.0885772733</v>
      </c>
      <c r="X142" s="87">
        <f t="shared" si="12"/>
        <v>13194604.271048695</v>
      </c>
      <c r="Y142" s="91">
        <f t="shared" si="14"/>
        <v>1101.4779423197842</v>
      </c>
      <c r="Z142" s="324">
        <v>12</v>
      </c>
    </row>
    <row r="143" spans="1:26" s="169" customFormat="1" ht="16.5">
      <c r="A143" s="91">
        <v>430</v>
      </c>
      <c r="B143" s="86" t="s">
        <v>107</v>
      </c>
      <c r="C143" s="87">
        <v>15628</v>
      </c>
      <c r="D143" s="87">
        <v>20510074.050000001</v>
      </c>
      <c r="E143" s="87">
        <v>2995032.599501776</v>
      </c>
      <c r="F143" s="87">
        <v>23505106.649501778</v>
      </c>
      <c r="G143" s="160">
        <v>1359.93</v>
      </c>
      <c r="H143" s="161">
        <v>21252986.040000003</v>
      </c>
      <c r="I143" s="161">
        <v>2252120.6095017754</v>
      </c>
      <c r="J143" s="477">
        <f t="shared" si="10"/>
        <v>9.5814098743921758E-2</v>
      </c>
      <c r="K143" s="163">
        <v>0</v>
      </c>
      <c r="L143" s="163">
        <v>0</v>
      </c>
      <c r="M143" s="163">
        <v>203739.07980813566</v>
      </c>
      <c r="N143" s="163">
        <v>258503.11829146926</v>
      </c>
      <c r="O143" s="163">
        <v>0</v>
      </c>
      <c r="P143" s="164">
        <v>-983971.57499999995</v>
      </c>
      <c r="Q143" s="164">
        <v>526365.95899723028</v>
      </c>
      <c r="R143" s="164">
        <v>244673.06313513551</v>
      </c>
      <c r="S143" s="165">
        <v>22660.6</v>
      </c>
      <c r="T143" s="207">
        <f t="shared" si="11"/>
        <v>2524090.854733746</v>
      </c>
      <c r="U143" s="166">
        <v>6287059.1485245693</v>
      </c>
      <c r="V143" s="207">
        <f t="shared" si="13"/>
        <v>8811150.0032583158</v>
      </c>
      <c r="W143" s="207">
        <v>3269412.1650267853</v>
      </c>
      <c r="X143" s="87">
        <f t="shared" si="12"/>
        <v>12080562.168285102</v>
      </c>
      <c r="Y143" s="91">
        <f t="shared" si="14"/>
        <v>773.00756131847334</v>
      </c>
      <c r="Z143" s="324">
        <v>2</v>
      </c>
    </row>
    <row r="144" spans="1:26" s="169" customFormat="1" ht="16.5">
      <c r="A144" s="91">
        <v>433</v>
      </c>
      <c r="B144" s="86" t="s">
        <v>108</v>
      </c>
      <c r="C144" s="87">
        <v>7799</v>
      </c>
      <c r="D144" s="87">
        <v>11841867.049999999</v>
      </c>
      <c r="E144" s="87">
        <v>1347509.9202306094</v>
      </c>
      <c r="F144" s="87">
        <v>13189376.970230609</v>
      </c>
      <c r="G144" s="160">
        <v>1359.93</v>
      </c>
      <c r="H144" s="161">
        <v>10606094.07</v>
      </c>
      <c r="I144" s="161">
        <v>2583282.9002306089</v>
      </c>
      <c r="J144" s="477">
        <f t="shared" si="10"/>
        <v>0.19586087394888083</v>
      </c>
      <c r="K144" s="163">
        <v>0</v>
      </c>
      <c r="L144" s="163">
        <v>0</v>
      </c>
      <c r="M144" s="163">
        <v>59616.559545307158</v>
      </c>
      <c r="N144" s="163">
        <v>100186.18296643908</v>
      </c>
      <c r="O144" s="163">
        <v>0</v>
      </c>
      <c r="P144" s="164">
        <v>-470597.04250000004</v>
      </c>
      <c r="Q144" s="164">
        <v>575408.2609469922</v>
      </c>
      <c r="R144" s="164">
        <v>516347.5080941855</v>
      </c>
      <c r="S144" s="165">
        <v>11308.55</v>
      </c>
      <c r="T144" s="207">
        <f t="shared" si="11"/>
        <v>3375552.9192835325</v>
      </c>
      <c r="U144" s="166">
        <v>2334459.7724910122</v>
      </c>
      <c r="V144" s="207">
        <f t="shared" si="13"/>
        <v>5710012.6917745452</v>
      </c>
      <c r="W144" s="207">
        <v>1451098.1496431325</v>
      </c>
      <c r="X144" s="87">
        <f t="shared" si="12"/>
        <v>7161110.8414176777</v>
      </c>
      <c r="Y144" s="91">
        <f t="shared" si="14"/>
        <v>918.20885259875342</v>
      </c>
      <c r="Z144" s="324">
        <v>5</v>
      </c>
    </row>
    <row r="145" spans="1:26" s="169" customFormat="1" ht="16.5">
      <c r="A145" s="91">
        <v>434</v>
      </c>
      <c r="B145" s="86" t="s">
        <v>317</v>
      </c>
      <c r="C145" s="87">
        <v>14643</v>
      </c>
      <c r="D145" s="87">
        <v>18869401.93</v>
      </c>
      <c r="E145" s="87">
        <v>5476733.6348711289</v>
      </c>
      <c r="F145" s="87">
        <v>24346135.564871129</v>
      </c>
      <c r="G145" s="160">
        <v>1359.93</v>
      </c>
      <c r="H145" s="161">
        <v>19913454.990000002</v>
      </c>
      <c r="I145" s="161">
        <v>4432680.5748711266</v>
      </c>
      <c r="J145" s="477">
        <f t="shared" si="10"/>
        <v>0.18206916506564644</v>
      </c>
      <c r="K145" s="163">
        <v>0</v>
      </c>
      <c r="L145" s="163">
        <v>0</v>
      </c>
      <c r="M145" s="163">
        <v>154592.81396111281</v>
      </c>
      <c r="N145" s="163">
        <v>251028.67967916792</v>
      </c>
      <c r="O145" s="163">
        <v>0</v>
      </c>
      <c r="P145" s="164">
        <v>-997456</v>
      </c>
      <c r="Q145" s="164">
        <v>2242491.3071369282</v>
      </c>
      <c r="R145" s="164">
        <v>1430210.937575537</v>
      </c>
      <c r="S145" s="165">
        <v>21232.35</v>
      </c>
      <c r="T145" s="207">
        <f t="shared" si="11"/>
        <v>7534780.663223872</v>
      </c>
      <c r="U145" s="166">
        <v>1902749.2659568607</v>
      </c>
      <c r="V145" s="207">
        <f t="shared" si="13"/>
        <v>9437529.929180732</v>
      </c>
      <c r="W145" s="207">
        <v>2636959.544557672</v>
      </c>
      <c r="X145" s="87">
        <f t="shared" si="12"/>
        <v>12074489.473738404</v>
      </c>
      <c r="Y145" s="91">
        <f t="shared" si="14"/>
        <v>824.5912363408047</v>
      </c>
      <c r="Z145" s="324">
        <v>1</v>
      </c>
    </row>
    <row r="146" spans="1:26" s="169" customFormat="1" ht="16.5">
      <c r="A146" s="91">
        <v>435</v>
      </c>
      <c r="B146" s="86" t="s">
        <v>109</v>
      </c>
      <c r="C146" s="87">
        <v>703</v>
      </c>
      <c r="D146" s="87">
        <v>534809.81000000006</v>
      </c>
      <c r="E146" s="87">
        <v>332069.89285542798</v>
      </c>
      <c r="F146" s="87">
        <v>866879.70285542798</v>
      </c>
      <c r="G146" s="160">
        <v>1359.93</v>
      </c>
      <c r="H146" s="161">
        <v>956030.79</v>
      </c>
      <c r="I146" s="161">
        <v>-89151.087144572055</v>
      </c>
      <c r="J146" s="477">
        <f t="shared" si="10"/>
        <v>-0.102841359476887</v>
      </c>
      <c r="K146" s="163">
        <v>194867.15282200003</v>
      </c>
      <c r="L146" s="163">
        <v>0</v>
      </c>
      <c r="M146" s="163">
        <v>5647.2581809882668</v>
      </c>
      <c r="N146" s="163">
        <v>7687.2160111098883</v>
      </c>
      <c r="O146" s="163">
        <v>0</v>
      </c>
      <c r="P146" s="164">
        <v>-33022.135000000002</v>
      </c>
      <c r="Q146" s="164">
        <v>281995.3078204405</v>
      </c>
      <c r="R146" s="164">
        <v>342305.30156898953</v>
      </c>
      <c r="S146" s="165">
        <v>1019.35</v>
      </c>
      <c r="T146" s="207">
        <f t="shared" si="11"/>
        <v>711348.36425895605</v>
      </c>
      <c r="U146" s="166">
        <v>2067.0961573630098</v>
      </c>
      <c r="V146" s="207">
        <f t="shared" si="13"/>
        <v>713415.46041631908</v>
      </c>
      <c r="W146" s="207">
        <v>151925.542487278</v>
      </c>
      <c r="X146" s="87">
        <f t="shared" si="12"/>
        <v>865341.00290359708</v>
      </c>
      <c r="Y146" s="91">
        <f t="shared" si="14"/>
        <v>1230.9260354247469</v>
      </c>
      <c r="Z146" s="324">
        <v>13</v>
      </c>
    </row>
    <row r="147" spans="1:26" s="169" customFormat="1" ht="16.5">
      <c r="A147" s="91">
        <v>436</v>
      </c>
      <c r="B147" s="86" t="s">
        <v>110</v>
      </c>
      <c r="C147" s="87">
        <v>2018</v>
      </c>
      <c r="D147" s="87">
        <v>4904165.3699999992</v>
      </c>
      <c r="E147" s="87">
        <v>355014.18471514923</v>
      </c>
      <c r="F147" s="87">
        <v>5259179.5547151482</v>
      </c>
      <c r="G147" s="160">
        <v>1359.93</v>
      </c>
      <c r="H147" s="161">
        <v>2744338.74</v>
      </c>
      <c r="I147" s="161">
        <v>2514840.8147151479</v>
      </c>
      <c r="J147" s="477">
        <f t="shared" si="10"/>
        <v>0.47818120460642055</v>
      </c>
      <c r="K147" s="163">
        <v>7703.2979466666666</v>
      </c>
      <c r="L147" s="163">
        <v>0</v>
      </c>
      <c r="M147" s="163">
        <v>15573.81027182063</v>
      </c>
      <c r="N147" s="163">
        <v>26491.852731206163</v>
      </c>
      <c r="O147" s="163">
        <v>0</v>
      </c>
      <c r="P147" s="164">
        <v>-110145.38</v>
      </c>
      <c r="Q147" s="164">
        <v>348525.13529645506</v>
      </c>
      <c r="R147" s="164">
        <v>75530.87929921945</v>
      </c>
      <c r="S147" s="165">
        <v>2926.1</v>
      </c>
      <c r="T147" s="207">
        <f t="shared" si="11"/>
        <v>2881446.5102605158</v>
      </c>
      <c r="U147" s="166">
        <v>1491646.479281636</v>
      </c>
      <c r="V147" s="207">
        <f t="shared" si="13"/>
        <v>4373092.9895421518</v>
      </c>
      <c r="W147" s="207">
        <v>323531.59803770063</v>
      </c>
      <c r="X147" s="87">
        <f t="shared" si="12"/>
        <v>4696624.587579852</v>
      </c>
      <c r="Y147" s="91">
        <f t="shared" si="14"/>
        <v>2327.3659997917998</v>
      </c>
      <c r="Z147" s="324">
        <v>17</v>
      </c>
    </row>
    <row r="148" spans="1:26" s="169" customFormat="1" ht="16.5">
      <c r="A148" s="91">
        <v>440</v>
      </c>
      <c r="B148" s="86" t="s">
        <v>318</v>
      </c>
      <c r="C148" s="87">
        <v>5622</v>
      </c>
      <c r="D148" s="87">
        <v>14972828.210000001</v>
      </c>
      <c r="E148" s="87">
        <v>2637852.7783786086</v>
      </c>
      <c r="F148" s="87">
        <v>17610680.98837861</v>
      </c>
      <c r="G148" s="160">
        <v>1359.93</v>
      </c>
      <c r="H148" s="161">
        <v>7645526.46</v>
      </c>
      <c r="I148" s="161">
        <v>9965154.5283786096</v>
      </c>
      <c r="J148" s="477">
        <f t="shared" si="10"/>
        <v>0.56585855680167463</v>
      </c>
      <c r="K148" s="163">
        <v>0</v>
      </c>
      <c r="L148" s="163">
        <v>0</v>
      </c>
      <c r="M148" s="163">
        <v>34950.544896986023</v>
      </c>
      <c r="N148" s="163">
        <v>112379.49917121709</v>
      </c>
      <c r="O148" s="163">
        <v>97492.385291176499</v>
      </c>
      <c r="P148" s="164">
        <v>-207255.22499999998</v>
      </c>
      <c r="Q148" s="164">
        <v>-1326489.8967506385</v>
      </c>
      <c r="R148" s="164">
        <v>-1382275.9321918038</v>
      </c>
      <c r="S148" s="165">
        <v>8151.9</v>
      </c>
      <c r="T148" s="207">
        <f t="shared" si="11"/>
        <v>7302107.8037955463</v>
      </c>
      <c r="U148" s="166">
        <v>3227863.0019341353</v>
      </c>
      <c r="V148" s="207">
        <f t="shared" si="13"/>
        <v>10529970.805729682</v>
      </c>
      <c r="W148" s="207">
        <v>755028.91815889569</v>
      </c>
      <c r="X148" s="87">
        <f t="shared" si="12"/>
        <v>11284999.723888578</v>
      </c>
      <c r="Y148" s="91">
        <f t="shared" si="14"/>
        <v>2007.2927292580182</v>
      </c>
      <c r="Z148" s="324">
        <v>15</v>
      </c>
    </row>
    <row r="149" spans="1:26" s="169" customFormat="1" ht="16.5">
      <c r="A149" s="91">
        <v>441</v>
      </c>
      <c r="B149" s="86" t="s">
        <v>111</v>
      </c>
      <c r="C149" s="87">
        <v>4473</v>
      </c>
      <c r="D149" s="87">
        <v>5095076.9800000004</v>
      </c>
      <c r="E149" s="87">
        <v>1260231.6074260357</v>
      </c>
      <c r="F149" s="87">
        <v>6355308.5874260366</v>
      </c>
      <c r="G149" s="160">
        <v>1359.93</v>
      </c>
      <c r="H149" s="161">
        <v>6082966.8900000006</v>
      </c>
      <c r="I149" s="161">
        <v>272341.697426036</v>
      </c>
      <c r="J149" s="477">
        <f t="shared" si="10"/>
        <v>4.2852631572424887E-2</v>
      </c>
      <c r="K149" s="163">
        <v>178015.71446400002</v>
      </c>
      <c r="L149" s="163">
        <v>0</v>
      </c>
      <c r="M149" s="163">
        <v>43203.619754738167</v>
      </c>
      <c r="N149" s="163">
        <v>79776.76026941232</v>
      </c>
      <c r="O149" s="163">
        <v>0</v>
      </c>
      <c r="P149" s="164">
        <v>-297154.505</v>
      </c>
      <c r="Q149" s="164">
        <v>-678572.22119244223</v>
      </c>
      <c r="R149" s="164">
        <v>-193986.58508298401</v>
      </c>
      <c r="S149" s="165">
        <v>6485.8499999999995</v>
      </c>
      <c r="T149" s="207">
        <f t="shared" si="11"/>
        <v>-589889.66936123988</v>
      </c>
      <c r="U149" s="166">
        <v>823355.83890410641</v>
      </c>
      <c r="V149" s="207">
        <f t="shared" si="13"/>
        <v>233466.16954286653</v>
      </c>
      <c r="W149" s="207">
        <v>894431.67918291804</v>
      </c>
      <c r="X149" s="87">
        <f t="shared" si="12"/>
        <v>1127897.8487257846</v>
      </c>
      <c r="Y149" s="91">
        <f t="shared" si="14"/>
        <v>252.15690783049064</v>
      </c>
      <c r="Z149" s="324">
        <v>9</v>
      </c>
    </row>
    <row r="150" spans="1:26" s="169" customFormat="1" ht="16.5">
      <c r="A150" s="91">
        <v>444</v>
      </c>
      <c r="B150" s="86" t="s">
        <v>319</v>
      </c>
      <c r="C150" s="87">
        <v>45988</v>
      </c>
      <c r="D150" s="87">
        <v>68933175.219999999</v>
      </c>
      <c r="E150" s="87">
        <v>10330344.435270147</v>
      </c>
      <c r="F150" s="87">
        <v>79263519.655270144</v>
      </c>
      <c r="G150" s="160">
        <v>1359.93</v>
      </c>
      <c r="H150" s="161">
        <v>62540460.840000004</v>
      </c>
      <c r="I150" s="161">
        <v>16723058.815270141</v>
      </c>
      <c r="J150" s="477">
        <f t="shared" si="10"/>
        <v>0.21098052279284879</v>
      </c>
      <c r="K150" s="163">
        <v>0</v>
      </c>
      <c r="L150" s="163">
        <v>0</v>
      </c>
      <c r="M150" s="163">
        <v>477005.85007292574</v>
      </c>
      <c r="N150" s="163">
        <v>790058.14956412697</v>
      </c>
      <c r="O150" s="163">
        <v>0</v>
      </c>
      <c r="P150" s="164">
        <v>-4061858.74505</v>
      </c>
      <c r="Q150" s="164">
        <v>1741465.0762853224</v>
      </c>
      <c r="R150" s="164">
        <v>3958693.2397983586</v>
      </c>
      <c r="S150" s="165">
        <v>66682.599999999991</v>
      </c>
      <c r="T150" s="207">
        <f t="shared" si="11"/>
        <v>19695104.985940874</v>
      </c>
      <c r="U150" s="166">
        <v>6844568.8171345452</v>
      </c>
      <c r="V150" s="207">
        <f t="shared" si="13"/>
        <v>26539673.803075418</v>
      </c>
      <c r="W150" s="207">
        <v>7224175.9161620373</v>
      </c>
      <c r="X150" s="87">
        <f t="shared" si="12"/>
        <v>33763849.719237454</v>
      </c>
      <c r="Y150" s="91">
        <f t="shared" si="14"/>
        <v>734.18826039917917</v>
      </c>
      <c r="Z150" s="324">
        <v>1</v>
      </c>
    </row>
    <row r="151" spans="1:26" s="169" customFormat="1" ht="16.5">
      <c r="A151" s="91">
        <v>445</v>
      </c>
      <c r="B151" s="86" t="s">
        <v>320</v>
      </c>
      <c r="C151" s="87">
        <v>15086</v>
      </c>
      <c r="D151" s="87">
        <v>21307505.330000002</v>
      </c>
      <c r="E151" s="87">
        <v>10998964.924378218</v>
      </c>
      <c r="F151" s="87">
        <v>32306470.254378222</v>
      </c>
      <c r="G151" s="160">
        <v>1359.93</v>
      </c>
      <c r="H151" s="161">
        <v>20515903.98</v>
      </c>
      <c r="I151" s="161">
        <v>11790566.274378221</v>
      </c>
      <c r="J151" s="477">
        <f t="shared" si="10"/>
        <v>0.36495990374498888</v>
      </c>
      <c r="K151" s="163">
        <v>0</v>
      </c>
      <c r="L151" s="163">
        <v>0</v>
      </c>
      <c r="M151" s="163">
        <v>157160.62198678919</v>
      </c>
      <c r="N151" s="163">
        <v>250785.27428177217</v>
      </c>
      <c r="O151" s="163">
        <v>0</v>
      </c>
      <c r="P151" s="164">
        <v>-810450.60499999998</v>
      </c>
      <c r="Q151" s="164">
        <v>-3399389.9714153982</v>
      </c>
      <c r="R151" s="164">
        <v>-222476.07213752993</v>
      </c>
      <c r="S151" s="165">
        <v>21874.7</v>
      </c>
      <c r="T151" s="207">
        <f t="shared" si="11"/>
        <v>7788070.222093855</v>
      </c>
      <c r="U151" s="166">
        <v>871155.191180169</v>
      </c>
      <c r="V151" s="207">
        <f t="shared" si="13"/>
        <v>8659225.4132740237</v>
      </c>
      <c r="W151" s="207">
        <v>2386424.5004629069</v>
      </c>
      <c r="X151" s="87">
        <f t="shared" si="12"/>
        <v>11045649.91373693</v>
      </c>
      <c r="Y151" s="91">
        <f t="shared" si="14"/>
        <v>732.17883559173606</v>
      </c>
      <c r="Z151" s="324">
        <v>2</v>
      </c>
    </row>
    <row r="152" spans="1:26" s="169" customFormat="1" ht="16.5">
      <c r="A152" s="91">
        <v>475</v>
      </c>
      <c r="B152" s="86" t="s">
        <v>321</v>
      </c>
      <c r="C152" s="87">
        <v>5487</v>
      </c>
      <c r="D152" s="87">
        <v>7843965.3699999992</v>
      </c>
      <c r="E152" s="87">
        <v>4654956.1723899692</v>
      </c>
      <c r="F152" s="87">
        <v>12498921.542389968</v>
      </c>
      <c r="G152" s="160">
        <v>1359.93</v>
      </c>
      <c r="H152" s="161">
        <v>7461935.9100000001</v>
      </c>
      <c r="I152" s="161">
        <v>5036985.6323899683</v>
      </c>
      <c r="J152" s="477">
        <f t="shared" si="10"/>
        <v>0.40299361951405821</v>
      </c>
      <c r="K152" s="163">
        <v>27061.123135999998</v>
      </c>
      <c r="L152" s="163">
        <v>0</v>
      </c>
      <c r="M152" s="163">
        <v>55146.694538208518</v>
      </c>
      <c r="N152" s="163">
        <v>90868.195099396282</v>
      </c>
      <c r="O152" s="163">
        <v>3400.6210556507363</v>
      </c>
      <c r="P152" s="164">
        <v>-224158.32499999998</v>
      </c>
      <c r="Q152" s="164">
        <v>-1220835.1691205476</v>
      </c>
      <c r="R152" s="164">
        <v>-942752.72653293004</v>
      </c>
      <c r="S152" s="165">
        <v>7956.15</v>
      </c>
      <c r="T152" s="207">
        <f t="shared" si="11"/>
        <v>2833672.1955657462</v>
      </c>
      <c r="U152" s="166">
        <v>1865512.1229468239</v>
      </c>
      <c r="V152" s="207">
        <f t="shared" si="13"/>
        <v>4699184.3185125701</v>
      </c>
      <c r="W152" s="207">
        <v>1105585.6937992244</v>
      </c>
      <c r="X152" s="87">
        <f t="shared" si="12"/>
        <v>5804770.0123117948</v>
      </c>
      <c r="Y152" s="91">
        <f t="shared" si="14"/>
        <v>1057.9132517426272</v>
      </c>
      <c r="Z152" s="324">
        <v>15</v>
      </c>
    </row>
    <row r="153" spans="1:26" s="169" customFormat="1" ht="16.5">
      <c r="A153" s="91">
        <v>480</v>
      </c>
      <c r="B153" s="86" t="s">
        <v>322</v>
      </c>
      <c r="C153" s="87">
        <v>1990</v>
      </c>
      <c r="D153" s="87">
        <v>2870420.85</v>
      </c>
      <c r="E153" s="87">
        <v>388846.25971952977</v>
      </c>
      <c r="F153" s="87">
        <v>3259267.1097195297</v>
      </c>
      <c r="G153" s="160">
        <v>1359.93</v>
      </c>
      <c r="H153" s="161">
        <v>2706260.7</v>
      </c>
      <c r="I153" s="161">
        <v>553006.40971952956</v>
      </c>
      <c r="J153" s="477">
        <f t="shared" si="10"/>
        <v>0.16967201248108735</v>
      </c>
      <c r="K153" s="163">
        <v>0</v>
      </c>
      <c r="L153" s="163">
        <v>0</v>
      </c>
      <c r="M153" s="163">
        <v>15044.577670852821</v>
      </c>
      <c r="N153" s="163">
        <v>24911.059079069364</v>
      </c>
      <c r="O153" s="163">
        <v>0</v>
      </c>
      <c r="P153" s="164">
        <v>-103609.78499999999</v>
      </c>
      <c r="Q153" s="164">
        <v>261707.27360177401</v>
      </c>
      <c r="R153" s="164">
        <v>74941.251000869946</v>
      </c>
      <c r="S153" s="165">
        <v>2885.5</v>
      </c>
      <c r="T153" s="207">
        <f t="shared" si="11"/>
        <v>828886.28607209574</v>
      </c>
      <c r="U153" s="166">
        <v>966329.45761109353</v>
      </c>
      <c r="V153" s="207">
        <f t="shared" si="13"/>
        <v>1795215.7436831892</v>
      </c>
      <c r="W153" s="207">
        <v>434726.18160574726</v>
      </c>
      <c r="X153" s="87">
        <f t="shared" si="12"/>
        <v>2229941.9252889366</v>
      </c>
      <c r="Y153" s="91">
        <f t="shared" si="14"/>
        <v>1120.5738318034857</v>
      </c>
      <c r="Z153" s="324">
        <v>2</v>
      </c>
    </row>
    <row r="154" spans="1:26" s="169" customFormat="1" ht="16.5">
      <c r="A154" s="91">
        <v>481</v>
      </c>
      <c r="B154" s="86" t="s">
        <v>112</v>
      </c>
      <c r="C154" s="87">
        <v>9612</v>
      </c>
      <c r="D154" s="87">
        <v>17793750.710000001</v>
      </c>
      <c r="E154" s="87">
        <v>1029278.7368219591</v>
      </c>
      <c r="F154" s="87">
        <v>18823029.446821962</v>
      </c>
      <c r="G154" s="160">
        <v>1359.93</v>
      </c>
      <c r="H154" s="161">
        <v>13071647.16</v>
      </c>
      <c r="I154" s="161">
        <v>5751382.2868219614</v>
      </c>
      <c r="J154" s="477">
        <f t="shared" si="10"/>
        <v>0.3055502995981878</v>
      </c>
      <c r="K154" s="163">
        <v>0</v>
      </c>
      <c r="L154" s="163">
        <v>0</v>
      </c>
      <c r="M154" s="163">
        <v>66720.842923192191</v>
      </c>
      <c r="N154" s="163">
        <v>191947.62827503882</v>
      </c>
      <c r="O154" s="163">
        <v>19522.672683072276</v>
      </c>
      <c r="P154" s="164">
        <v>-390295.03999999998</v>
      </c>
      <c r="Q154" s="164">
        <v>180558.41929749332</v>
      </c>
      <c r="R154" s="164">
        <v>31496.55409443851</v>
      </c>
      <c r="S154" s="165">
        <v>13937.4</v>
      </c>
      <c r="T154" s="207">
        <f t="shared" si="11"/>
        <v>5865270.7640951965</v>
      </c>
      <c r="U154" s="166">
        <v>1142910.0492293406</v>
      </c>
      <c r="V154" s="207">
        <f t="shared" si="13"/>
        <v>7008180.8133245371</v>
      </c>
      <c r="W154" s="207">
        <v>1262495.7103223633</v>
      </c>
      <c r="X154" s="87">
        <f t="shared" si="12"/>
        <v>8270676.5236469004</v>
      </c>
      <c r="Y154" s="91">
        <f t="shared" si="14"/>
        <v>860.45323799905327</v>
      </c>
      <c r="Z154" s="324">
        <v>2</v>
      </c>
    </row>
    <row r="155" spans="1:26" s="169" customFormat="1" ht="16.5">
      <c r="A155" s="91">
        <v>483</v>
      </c>
      <c r="B155" s="86" t="s">
        <v>113</v>
      </c>
      <c r="C155" s="87">
        <v>1076</v>
      </c>
      <c r="D155" s="87">
        <v>2427785.21</v>
      </c>
      <c r="E155" s="87">
        <v>271779.47868146375</v>
      </c>
      <c r="F155" s="87">
        <v>2699564.6886814637</v>
      </c>
      <c r="G155" s="160">
        <v>1359.93</v>
      </c>
      <c r="H155" s="161">
        <v>1463284.6800000002</v>
      </c>
      <c r="I155" s="161">
        <v>1236280.0086814635</v>
      </c>
      <c r="J155" s="477">
        <f t="shared" si="10"/>
        <v>0.45795531919084859</v>
      </c>
      <c r="K155" s="163">
        <v>29359.178632000003</v>
      </c>
      <c r="L155" s="163">
        <v>0</v>
      </c>
      <c r="M155" s="163">
        <v>9527.1050487265693</v>
      </c>
      <c r="N155" s="163">
        <v>10576.567095711898</v>
      </c>
      <c r="O155" s="163">
        <v>0</v>
      </c>
      <c r="P155" s="164">
        <v>-60712.684999999998</v>
      </c>
      <c r="Q155" s="164">
        <v>-80834.448165230875</v>
      </c>
      <c r="R155" s="164">
        <v>-199561.12783781782</v>
      </c>
      <c r="S155" s="165">
        <v>1560.2</v>
      </c>
      <c r="T155" s="207">
        <f t="shared" si="11"/>
        <v>946194.79845485324</v>
      </c>
      <c r="U155" s="166">
        <v>956844.29911624372</v>
      </c>
      <c r="V155" s="207">
        <f t="shared" si="13"/>
        <v>1903039.0975710968</v>
      </c>
      <c r="W155" s="207">
        <v>241773.01546562792</v>
      </c>
      <c r="X155" s="87">
        <f t="shared" si="12"/>
        <v>2144812.1130367247</v>
      </c>
      <c r="Y155" s="91">
        <f t="shared" si="14"/>
        <v>1993.3198076549486</v>
      </c>
      <c r="Z155" s="324">
        <v>17</v>
      </c>
    </row>
    <row r="156" spans="1:26" s="169" customFormat="1" ht="16.5">
      <c r="A156" s="91">
        <v>484</v>
      </c>
      <c r="B156" s="86" t="s">
        <v>323</v>
      </c>
      <c r="C156" s="87">
        <v>3055</v>
      </c>
      <c r="D156" s="87">
        <v>4136165.9099999997</v>
      </c>
      <c r="E156" s="87">
        <v>733367.71541732736</v>
      </c>
      <c r="F156" s="87">
        <v>4869533.6254173275</v>
      </c>
      <c r="G156" s="160">
        <v>1359.93</v>
      </c>
      <c r="H156" s="161">
        <v>4154586.1500000004</v>
      </c>
      <c r="I156" s="161">
        <v>714947.47541732714</v>
      </c>
      <c r="J156" s="477">
        <f t="shared" si="10"/>
        <v>0.14682052336296475</v>
      </c>
      <c r="K156" s="163">
        <v>157207.09632333333</v>
      </c>
      <c r="L156" s="163">
        <v>0</v>
      </c>
      <c r="M156" s="163">
        <v>34279.614475488088</v>
      </c>
      <c r="N156" s="163">
        <v>48109.817720126863</v>
      </c>
      <c r="O156" s="163">
        <v>0</v>
      </c>
      <c r="P156" s="164">
        <v>-139590.91499999998</v>
      </c>
      <c r="Q156" s="164">
        <v>-353441.73405280849</v>
      </c>
      <c r="R156" s="164">
        <v>137353.20232779079</v>
      </c>
      <c r="S156" s="165">
        <v>4429.75</v>
      </c>
      <c r="T156" s="207">
        <f t="shared" si="11"/>
        <v>603294.30721125775</v>
      </c>
      <c r="U156" s="166">
        <v>-23653.424522994184</v>
      </c>
      <c r="V156" s="207">
        <f t="shared" si="13"/>
        <v>579640.88268826355</v>
      </c>
      <c r="W156" s="207">
        <v>607771.47088380624</v>
      </c>
      <c r="X156" s="87">
        <f t="shared" si="12"/>
        <v>1187412.3535720697</v>
      </c>
      <c r="Y156" s="91">
        <f t="shared" si="14"/>
        <v>388.67834814143032</v>
      </c>
      <c r="Z156" s="324">
        <v>4</v>
      </c>
    </row>
    <row r="157" spans="1:26" s="169" customFormat="1" ht="16.5">
      <c r="A157" s="91">
        <v>489</v>
      </c>
      <c r="B157" s="86" t="s">
        <v>114</v>
      </c>
      <c r="C157" s="87">
        <v>1835</v>
      </c>
      <c r="D157" s="87">
        <v>1768597.4200000002</v>
      </c>
      <c r="E157" s="87">
        <v>672452.73270049051</v>
      </c>
      <c r="F157" s="87">
        <v>2441050.1527004908</v>
      </c>
      <c r="G157" s="160">
        <v>1359.93</v>
      </c>
      <c r="H157" s="161">
        <v>2495471.5500000003</v>
      </c>
      <c r="I157" s="161">
        <v>-54421.397299509495</v>
      </c>
      <c r="J157" s="477">
        <f t="shared" si="10"/>
        <v>-2.2294256117312488E-2</v>
      </c>
      <c r="K157" s="163">
        <v>195100.55070999998</v>
      </c>
      <c r="L157" s="163">
        <v>0</v>
      </c>
      <c r="M157" s="163">
        <v>15721.936072019893</v>
      </c>
      <c r="N157" s="163">
        <v>26653.413367841575</v>
      </c>
      <c r="O157" s="163">
        <v>0</v>
      </c>
      <c r="P157" s="164">
        <v>-89229.544999999998</v>
      </c>
      <c r="Q157" s="164">
        <v>741397.29173486971</v>
      </c>
      <c r="R157" s="164">
        <v>436512.14291764138</v>
      </c>
      <c r="S157" s="165">
        <v>2660.75</v>
      </c>
      <c r="T157" s="207">
        <f t="shared" si="11"/>
        <v>1274395.142502863</v>
      </c>
      <c r="U157" s="166">
        <v>713914.41446735302</v>
      </c>
      <c r="V157" s="207">
        <f t="shared" si="13"/>
        <v>1988309.5569702159</v>
      </c>
      <c r="W157" s="207">
        <v>426527.30960735946</v>
      </c>
      <c r="X157" s="87">
        <f t="shared" si="12"/>
        <v>2414836.8665775754</v>
      </c>
      <c r="Y157" s="91">
        <f t="shared" si="14"/>
        <v>1315.9873932302864</v>
      </c>
      <c r="Z157" s="324">
        <v>8</v>
      </c>
    </row>
    <row r="158" spans="1:26" s="169" customFormat="1" ht="16.5">
      <c r="A158" s="91">
        <v>491</v>
      </c>
      <c r="B158" s="86" t="s">
        <v>324</v>
      </c>
      <c r="C158" s="87">
        <v>52122</v>
      </c>
      <c r="D158" s="87">
        <v>68416312.810000002</v>
      </c>
      <c r="E158" s="87">
        <v>10184376.934966136</v>
      </c>
      <c r="F158" s="87">
        <v>78600689.744966134</v>
      </c>
      <c r="G158" s="160">
        <v>1359.93</v>
      </c>
      <c r="H158" s="161">
        <v>70882271.460000008</v>
      </c>
      <c r="I158" s="161">
        <v>7718418.2849661261</v>
      </c>
      <c r="J158" s="477">
        <f t="shared" si="10"/>
        <v>9.8197844192078998E-2</v>
      </c>
      <c r="K158" s="163">
        <v>0</v>
      </c>
      <c r="L158" s="163">
        <v>0</v>
      </c>
      <c r="M158" s="163">
        <v>693519.72436951322</v>
      </c>
      <c r="N158" s="163">
        <v>1009530.6012951622</v>
      </c>
      <c r="O158" s="163">
        <v>0</v>
      </c>
      <c r="P158" s="164">
        <v>-4507066.5449999999</v>
      </c>
      <c r="Q158" s="164">
        <v>-9833567.5417955555</v>
      </c>
      <c r="R158" s="164">
        <v>-4067803.3941691201</v>
      </c>
      <c r="S158" s="165">
        <v>75576.899999999994</v>
      </c>
      <c r="T158" s="207">
        <f t="shared" si="11"/>
        <v>-8911391.9703338742</v>
      </c>
      <c r="U158" s="166">
        <v>9887140.185571</v>
      </c>
      <c r="V158" s="207">
        <f t="shared" si="13"/>
        <v>975748.21523712575</v>
      </c>
      <c r="W158" s="207">
        <v>8906554.4027713668</v>
      </c>
      <c r="X158" s="87">
        <f t="shared" si="12"/>
        <v>9882302.6180084925</v>
      </c>
      <c r="Y158" s="91">
        <f t="shared" si="14"/>
        <v>189.59945163287082</v>
      </c>
      <c r="Z158" s="324">
        <v>10</v>
      </c>
    </row>
    <row r="159" spans="1:26" s="169" customFormat="1" ht="16.5">
      <c r="A159" s="91">
        <v>494</v>
      </c>
      <c r="B159" s="86" t="s">
        <v>115</v>
      </c>
      <c r="C159" s="87">
        <v>8909</v>
      </c>
      <c r="D159" s="87">
        <v>19087206.920000002</v>
      </c>
      <c r="E159" s="87">
        <v>1531808.0587212413</v>
      </c>
      <c r="F159" s="87">
        <v>20619014.978721242</v>
      </c>
      <c r="G159" s="160">
        <v>1359.93</v>
      </c>
      <c r="H159" s="161">
        <v>12115616.370000001</v>
      </c>
      <c r="I159" s="161">
        <v>8503398.6087212414</v>
      </c>
      <c r="J159" s="477">
        <f t="shared" si="10"/>
        <v>0.41240566620164548</v>
      </c>
      <c r="K159" s="163">
        <v>103843.42278666668</v>
      </c>
      <c r="L159" s="163">
        <v>0</v>
      </c>
      <c r="M159" s="163">
        <v>85306.980502557402</v>
      </c>
      <c r="N159" s="163">
        <v>90716.2044168641</v>
      </c>
      <c r="O159" s="163">
        <v>0</v>
      </c>
      <c r="P159" s="164">
        <v>-547317.94000000006</v>
      </c>
      <c r="Q159" s="164">
        <v>-1553214.1069209697</v>
      </c>
      <c r="R159" s="164">
        <v>-1949838.7598365212</v>
      </c>
      <c r="S159" s="165">
        <v>12918.05</v>
      </c>
      <c r="T159" s="207">
        <f t="shared" si="11"/>
        <v>4745812.4596698387</v>
      </c>
      <c r="U159" s="166">
        <v>5382582.1021825271</v>
      </c>
      <c r="V159" s="207">
        <f t="shared" si="13"/>
        <v>10128394.561852366</v>
      </c>
      <c r="W159" s="207">
        <v>1357802.8644019193</v>
      </c>
      <c r="X159" s="87">
        <f t="shared" si="12"/>
        <v>11486197.426254285</v>
      </c>
      <c r="Y159" s="91">
        <f t="shared" si="14"/>
        <v>1289.2802139695011</v>
      </c>
      <c r="Z159" s="324">
        <v>17</v>
      </c>
    </row>
    <row r="160" spans="1:26" s="169" customFormat="1" ht="16.5">
      <c r="A160" s="91">
        <v>495</v>
      </c>
      <c r="B160" s="86" t="s">
        <v>116</v>
      </c>
      <c r="C160" s="87">
        <v>1488</v>
      </c>
      <c r="D160" s="87">
        <v>1825697.06</v>
      </c>
      <c r="E160" s="87">
        <v>735317.83507276734</v>
      </c>
      <c r="F160" s="87">
        <v>2561014.8950727675</v>
      </c>
      <c r="G160" s="160">
        <v>1359.93</v>
      </c>
      <c r="H160" s="161">
        <v>2023575.84</v>
      </c>
      <c r="I160" s="161">
        <v>537439.05507276743</v>
      </c>
      <c r="J160" s="477">
        <f t="shared" si="10"/>
        <v>0.20985393568259464</v>
      </c>
      <c r="K160" s="163">
        <v>77694.796063999995</v>
      </c>
      <c r="L160" s="163">
        <v>0</v>
      </c>
      <c r="M160" s="163">
        <v>20061.487943538439</v>
      </c>
      <c r="N160" s="163">
        <v>21820.369048478173</v>
      </c>
      <c r="O160" s="163">
        <v>0</v>
      </c>
      <c r="P160" s="164">
        <v>-105106.005</v>
      </c>
      <c r="Q160" s="164">
        <v>214609.38296891158</v>
      </c>
      <c r="R160" s="164">
        <v>178712.19771105226</v>
      </c>
      <c r="S160" s="165">
        <v>2157.6</v>
      </c>
      <c r="T160" s="207">
        <f t="shared" si="11"/>
        <v>947388.88380874787</v>
      </c>
      <c r="U160" s="166">
        <v>-703.58796887334699</v>
      </c>
      <c r="V160" s="207">
        <f t="shared" si="13"/>
        <v>946685.29583987454</v>
      </c>
      <c r="W160" s="207">
        <v>332971.06142243807</v>
      </c>
      <c r="X160" s="87">
        <f t="shared" si="12"/>
        <v>1279656.3572623127</v>
      </c>
      <c r="Y160" s="91">
        <f t="shared" si="14"/>
        <v>859.98411106338222</v>
      </c>
      <c r="Z160" s="324">
        <v>13</v>
      </c>
    </row>
    <row r="161" spans="1:26" s="169" customFormat="1" ht="16.5">
      <c r="A161" s="91">
        <v>498</v>
      </c>
      <c r="B161" s="86" t="s">
        <v>117</v>
      </c>
      <c r="C161" s="87">
        <v>2321</v>
      </c>
      <c r="D161" s="87">
        <v>3284526.3699999996</v>
      </c>
      <c r="E161" s="87">
        <v>1846217.1285907747</v>
      </c>
      <c r="F161" s="87">
        <v>5130743.4985907748</v>
      </c>
      <c r="G161" s="160">
        <v>1359.93</v>
      </c>
      <c r="H161" s="161">
        <v>3156397.5300000003</v>
      </c>
      <c r="I161" s="161">
        <v>1974345.9685907746</v>
      </c>
      <c r="J161" s="477">
        <f t="shared" si="10"/>
        <v>0.38480699125439699</v>
      </c>
      <c r="K161" s="163">
        <v>781844.50282400008</v>
      </c>
      <c r="L161" s="163">
        <v>0</v>
      </c>
      <c r="M161" s="163">
        <v>30994.388116099839</v>
      </c>
      <c r="N161" s="163">
        <v>48595.247092295365</v>
      </c>
      <c r="O161" s="163">
        <v>7439.8259051291825</v>
      </c>
      <c r="P161" s="164">
        <v>-87787.455000000002</v>
      </c>
      <c r="Q161" s="164">
        <v>-122686.07046232563</v>
      </c>
      <c r="R161" s="164">
        <v>494387.11180132453</v>
      </c>
      <c r="S161" s="165">
        <v>3365.45</v>
      </c>
      <c r="T161" s="207">
        <f t="shared" si="11"/>
        <v>3130498.9688672982</v>
      </c>
      <c r="U161" s="166">
        <v>46622.083899494311</v>
      </c>
      <c r="V161" s="207">
        <f t="shared" si="13"/>
        <v>3177121.0527667925</v>
      </c>
      <c r="W161" s="207">
        <v>444350.04603458964</v>
      </c>
      <c r="X161" s="87">
        <f t="shared" si="12"/>
        <v>3621471.0988013819</v>
      </c>
      <c r="Y161" s="91">
        <f t="shared" si="14"/>
        <v>1560.3063760454036</v>
      </c>
      <c r="Z161" s="324">
        <v>19</v>
      </c>
    </row>
    <row r="162" spans="1:26" s="169" customFormat="1" ht="16.5">
      <c r="A162" s="91">
        <v>499</v>
      </c>
      <c r="B162" s="86" t="s">
        <v>325</v>
      </c>
      <c r="C162" s="87">
        <v>19536</v>
      </c>
      <c r="D162" s="87">
        <v>35164344.829999998</v>
      </c>
      <c r="E162" s="87">
        <v>6980695.2175296852</v>
      </c>
      <c r="F162" s="87">
        <v>42145040.047529683</v>
      </c>
      <c r="G162" s="160">
        <v>1359.93</v>
      </c>
      <c r="H162" s="161">
        <v>26567592.48</v>
      </c>
      <c r="I162" s="161">
        <v>15577447.567529682</v>
      </c>
      <c r="J162" s="477">
        <f t="shared" si="10"/>
        <v>0.36961520382854041</v>
      </c>
      <c r="K162" s="163">
        <v>0</v>
      </c>
      <c r="L162" s="163">
        <v>0</v>
      </c>
      <c r="M162" s="163">
        <v>146611.96666869734</v>
      </c>
      <c r="N162" s="163">
        <v>394090.69987580052</v>
      </c>
      <c r="O162" s="163">
        <v>30860.15918751901</v>
      </c>
      <c r="P162" s="164">
        <v>-807974.45</v>
      </c>
      <c r="Q162" s="164">
        <v>2257095.6570163397</v>
      </c>
      <c r="R162" s="164">
        <v>767945.24610744999</v>
      </c>
      <c r="S162" s="165">
        <v>28327.200000000001</v>
      </c>
      <c r="T162" s="207">
        <f t="shared" si="11"/>
        <v>18394404.046385489</v>
      </c>
      <c r="U162" s="166">
        <v>4570585.4839331191</v>
      </c>
      <c r="V162" s="207">
        <f t="shared" si="13"/>
        <v>22964989.53031861</v>
      </c>
      <c r="W162" s="207">
        <v>2855979.3655998916</v>
      </c>
      <c r="X162" s="87">
        <f t="shared" si="12"/>
        <v>25820968.895918503</v>
      </c>
      <c r="Y162" s="91">
        <f t="shared" si="14"/>
        <v>1321.7121670719955</v>
      </c>
      <c r="Z162" s="324">
        <v>15</v>
      </c>
    </row>
    <row r="163" spans="1:26" s="169" customFormat="1" ht="16.5">
      <c r="A163" s="91">
        <v>500</v>
      </c>
      <c r="B163" s="86" t="s">
        <v>118</v>
      </c>
      <c r="C163" s="87">
        <v>10426</v>
      </c>
      <c r="D163" s="87">
        <v>20683175.140000001</v>
      </c>
      <c r="E163" s="87">
        <v>1093866.2157395228</v>
      </c>
      <c r="F163" s="87">
        <v>21777041.355739523</v>
      </c>
      <c r="G163" s="160">
        <v>1359.93</v>
      </c>
      <c r="H163" s="161">
        <v>14178630.180000002</v>
      </c>
      <c r="I163" s="161">
        <v>7598411.1757395212</v>
      </c>
      <c r="J163" s="477">
        <f t="shared" si="10"/>
        <v>0.34891843440141584</v>
      </c>
      <c r="K163" s="163">
        <v>0</v>
      </c>
      <c r="L163" s="163">
        <v>0</v>
      </c>
      <c r="M163" s="163">
        <v>82833.047420037547</v>
      </c>
      <c r="N163" s="163">
        <v>188650.8191113642</v>
      </c>
      <c r="O163" s="163">
        <v>87162.770831192844</v>
      </c>
      <c r="P163" s="164">
        <v>-562570.125</v>
      </c>
      <c r="Q163" s="164">
        <v>2384572.1870733406</v>
      </c>
      <c r="R163" s="164">
        <v>1272038.2486312264</v>
      </c>
      <c r="S163" s="165">
        <v>15117.699999999999</v>
      </c>
      <c r="T163" s="207">
        <f t="shared" si="11"/>
        <v>11066215.823806683</v>
      </c>
      <c r="U163" s="166">
        <v>1637247.3333260771</v>
      </c>
      <c r="V163" s="207">
        <f t="shared" si="13"/>
        <v>12703463.15713276</v>
      </c>
      <c r="W163" s="207">
        <v>1064618.4075359539</v>
      </c>
      <c r="X163" s="87">
        <f t="shared" si="12"/>
        <v>13768081.564668713</v>
      </c>
      <c r="Y163" s="91">
        <f t="shared" si="14"/>
        <v>1320.5526150650981</v>
      </c>
      <c r="Z163" s="324">
        <v>13</v>
      </c>
    </row>
    <row r="164" spans="1:26" s="169" customFormat="1" ht="16.5">
      <c r="A164" s="91">
        <v>503</v>
      </c>
      <c r="B164" s="86" t="s">
        <v>326</v>
      </c>
      <c r="C164" s="87">
        <v>7594</v>
      </c>
      <c r="D164" s="87">
        <v>10761823.660000002</v>
      </c>
      <c r="E164" s="87">
        <v>1293490.8928918559</v>
      </c>
      <c r="F164" s="87">
        <v>12055314.552891858</v>
      </c>
      <c r="G164" s="160">
        <v>1359.93</v>
      </c>
      <c r="H164" s="161">
        <v>10327308.42</v>
      </c>
      <c r="I164" s="161">
        <v>1728006.132891858</v>
      </c>
      <c r="J164" s="477">
        <f t="shared" si="10"/>
        <v>0.14333977975525655</v>
      </c>
      <c r="K164" s="163">
        <v>0</v>
      </c>
      <c r="L164" s="163">
        <v>0</v>
      </c>
      <c r="M164" s="163">
        <v>57204.820564311784</v>
      </c>
      <c r="N164" s="163">
        <v>120828.44128715816</v>
      </c>
      <c r="O164" s="163">
        <v>0</v>
      </c>
      <c r="P164" s="164">
        <v>-399248.47499999998</v>
      </c>
      <c r="Q164" s="164">
        <v>-873381.28137660876</v>
      </c>
      <c r="R164" s="164">
        <v>-1004338.0367727539</v>
      </c>
      <c r="S164" s="165">
        <v>11011.3</v>
      </c>
      <c r="T164" s="207">
        <f t="shared" si="11"/>
        <v>-359917.09840603475</v>
      </c>
      <c r="U164" s="166">
        <v>3242821.1737005454</v>
      </c>
      <c r="V164" s="207">
        <f t="shared" si="13"/>
        <v>2882904.0752945105</v>
      </c>
      <c r="W164" s="207">
        <v>1432956.3497235579</v>
      </c>
      <c r="X164" s="87">
        <f t="shared" si="12"/>
        <v>4315860.4250180684</v>
      </c>
      <c r="Y164" s="91">
        <f t="shared" si="14"/>
        <v>568.3250493834696</v>
      </c>
      <c r="Z164" s="324">
        <v>2</v>
      </c>
    </row>
    <row r="165" spans="1:26" s="169" customFormat="1" ht="16.5">
      <c r="A165" s="91">
        <v>504</v>
      </c>
      <c r="B165" s="86" t="s">
        <v>327</v>
      </c>
      <c r="C165" s="87">
        <v>1816</v>
      </c>
      <c r="D165" s="87">
        <v>2456763.2399999998</v>
      </c>
      <c r="E165" s="87">
        <v>541822.66326405085</v>
      </c>
      <c r="F165" s="87">
        <v>2998585.9032640504</v>
      </c>
      <c r="G165" s="160">
        <v>1359.93</v>
      </c>
      <c r="H165" s="161">
        <v>2469632.88</v>
      </c>
      <c r="I165" s="161">
        <v>528953.02326405048</v>
      </c>
      <c r="J165" s="477">
        <f t="shared" si="10"/>
        <v>0.17640082369768673</v>
      </c>
      <c r="K165" s="163">
        <v>0</v>
      </c>
      <c r="L165" s="163">
        <v>0</v>
      </c>
      <c r="M165" s="163">
        <v>15814.2745342707</v>
      </c>
      <c r="N165" s="163">
        <v>30796.930174607543</v>
      </c>
      <c r="O165" s="163">
        <v>0</v>
      </c>
      <c r="P165" s="164">
        <v>-112628.485</v>
      </c>
      <c r="Q165" s="164">
        <v>-152539.77561146973</v>
      </c>
      <c r="R165" s="164">
        <v>25175.170923812559</v>
      </c>
      <c r="S165" s="165">
        <v>2633.2</v>
      </c>
      <c r="T165" s="207">
        <f t="shared" si="11"/>
        <v>338204.33828527154</v>
      </c>
      <c r="U165" s="166">
        <v>770222.75565969967</v>
      </c>
      <c r="V165" s="207">
        <f t="shared" si="13"/>
        <v>1108427.0939449712</v>
      </c>
      <c r="W165" s="207">
        <v>394743.52792224655</v>
      </c>
      <c r="X165" s="87">
        <f t="shared" si="12"/>
        <v>1503170.6218672178</v>
      </c>
      <c r="Y165" s="91">
        <f t="shared" si="14"/>
        <v>827.73712657886449</v>
      </c>
      <c r="Z165" s="324">
        <v>1</v>
      </c>
    </row>
    <row r="166" spans="1:26" s="169" customFormat="1" ht="16.5">
      <c r="A166" s="91">
        <v>505</v>
      </c>
      <c r="B166" s="86" t="s">
        <v>119</v>
      </c>
      <c r="C166" s="87">
        <v>20837</v>
      </c>
      <c r="D166" s="87">
        <v>37461173.68</v>
      </c>
      <c r="E166" s="87">
        <v>3415891.8343010945</v>
      </c>
      <c r="F166" s="87">
        <v>40877065.514301091</v>
      </c>
      <c r="G166" s="160">
        <v>1359.93</v>
      </c>
      <c r="H166" s="161">
        <v>28336861.41</v>
      </c>
      <c r="I166" s="161">
        <v>12540204.104301091</v>
      </c>
      <c r="J166" s="477">
        <f t="shared" si="10"/>
        <v>0.3067784819317283</v>
      </c>
      <c r="K166" s="163">
        <v>0</v>
      </c>
      <c r="L166" s="163">
        <v>0</v>
      </c>
      <c r="M166" s="163">
        <v>176789.43024968985</v>
      </c>
      <c r="N166" s="163">
        <v>352352.54319873074</v>
      </c>
      <c r="O166" s="163">
        <v>50682.122347556644</v>
      </c>
      <c r="P166" s="164">
        <v>-1387533.6874999998</v>
      </c>
      <c r="Q166" s="164">
        <v>-1067723.4109920911</v>
      </c>
      <c r="R166" s="164">
        <v>-487463.23182353366</v>
      </c>
      <c r="S166" s="165">
        <v>30213.649999999998</v>
      </c>
      <c r="T166" s="207">
        <f t="shared" si="11"/>
        <v>10207521.519781444</v>
      </c>
      <c r="U166" s="166">
        <v>3817903.3733377233</v>
      </c>
      <c r="V166" s="207">
        <f t="shared" si="13"/>
        <v>14025424.893119168</v>
      </c>
      <c r="W166" s="207">
        <v>3199902.0564645682</v>
      </c>
      <c r="X166" s="87">
        <f t="shared" si="12"/>
        <v>17225326.949583735</v>
      </c>
      <c r="Y166" s="91">
        <f t="shared" si="14"/>
        <v>826.6701996248853</v>
      </c>
      <c r="Z166" s="324">
        <v>1</v>
      </c>
    </row>
    <row r="167" spans="1:26" s="169" customFormat="1" ht="16.5">
      <c r="A167" s="91">
        <v>507</v>
      </c>
      <c r="B167" s="86" t="s">
        <v>120</v>
      </c>
      <c r="C167" s="87">
        <v>5635</v>
      </c>
      <c r="D167" s="87">
        <v>5945093.3199999994</v>
      </c>
      <c r="E167" s="87">
        <v>1507690.6091283192</v>
      </c>
      <c r="F167" s="87">
        <v>7452783.929128319</v>
      </c>
      <c r="G167" s="160">
        <v>1359.93</v>
      </c>
      <c r="H167" s="161">
        <v>7663205.5500000007</v>
      </c>
      <c r="I167" s="161">
        <v>-210421.62087168172</v>
      </c>
      <c r="J167" s="477">
        <f t="shared" si="10"/>
        <v>-2.8233962351876842E-2</v>
      </c>
      <c r="K167" s="163">
        <v>236505.64959000002</v>
      </c>
      <c r="L167" s="163">
        <v>0</v>
      </c>
      <c r="M167" s="163">
        <v>69255.723538781182</v>
      </c>
      <c r="N167" s="163">
        <v>118383.3427387554</v>
      </c>
      <c r="O167" s="163">
        <v>0</v>
      </c>
      <c r="P167" s="164">
        <v>-364608.42</v>
      </c>
      <c r="Q167" s="164">
        <v>126007.61324428333</v>
      </c>
      <c r="R167" s="164">
        <v>466797.64630402316</v>
      </c>
      <c r="S167" s="165">
        <v>8170.75</v>
      </c>
      <c r="T167" s="207">
        <f t="shared" si="11"/>
        <v>450090.68454416143</v>
      </c>
      <c r="U167" s="166">
        <v>414201.56204448477</v>
      </c>
      <c r="V167" s="207">
        <f t="shared" si="13"/>
        <v>864292.2465886462</v>
      </c>
      <c r="W167" s="207">
        <v>1114235.8704170489</v>
      </c>
      <c r="X167" s="87">
        <f t="shared" si="12"/>
        <v>1978528.1170056951</v>
      </c>
      <c r="Y167" s="91">
        <f t="shared" si="14"/>
        <v>351.11412901609498</v>
      </c>
      <c r="Z167" s="324">
        <v>10</v>
      </c>
    </row>
    <row r="168" spans="1:26" s="169" customFormat="1" ht="16.5">
      <c r="A168" s="91">
        <v>508</v>
      </c>
      <c r="B168" s="86" t="s">
        <v>121</v>
      </c>
      <c r="C168" s="87">
        <v>9563</v>
      </c>
      <c r="D168" s="87">
        <v>10827312.77</v>
      </c>
      <c r="E168" s="87">
        <v>1658898.5590586909</v>
      </c>
      <c r="F168" s="87">
        <v>12486211.32905869</v>
      </c>
      <c r="G168" s="160">
        <v>1359.93</v>
      </c>
      <c r="H168" s="161">
        <v>13005010.59</v>
      </c>
      <c r="I168" s="161">
        <v>-518799.26094130985</v>
      </c>
      <c r="J168" s="477">
        <f t="shared" si="10"/>
        <v>-4.1549774168400291E-2</v>
      </c>
      <c r="K168" s="163">
        <v>331929.92578066664</v>
      </c>
      <c r="L168" s="163">
        <v>0</v>
      </c>
      <c r="M168" s="163">
        <v>132009.57369459129</v>
      </c>
      <c r="N168" s="163">
        <v>158395.04701378121</v>
      </c>
      <c r="O168" s="163">
        <v>0</v>
      </c>
      <c r="P168" s="164">
        <v>-783437.20884999994</v>
      </c>
      <c r="Q168" s="164">
        <v>-202194.99052737484</v>
      </c>
      <c r="R168" s="164">
        <v>-169346.17177379702</v>
      </c>
      <c r="S168" s="165">
        <v>13866.35</v>
      </c>
      <c r="T168" s="207">
        <f t="shared" si="11"/>
        <v>-1037576.7356034425</v>
      </c>
      <c r="U168" s="166">
        <v>922745.95571549924</v>
      </c>
      <c r="V168" s="207">
        <f t="shared" si="13"/>
        <v>-114830.7798879433</v>
      </c>
      <c r="W168" s="207">
        <v>1678386.8842173759</v>
      </c>
      <c r="X168" s="87">
        <f t="shared" si="12"/>
        <v>1563556.1043294326</v>
      </c>
      <c r="Y168" s="91">
        <f t="shared" si="14"/>
        <v>163.50058604302339</v>
      </c>
      <c r="Z168" s="324">
        <v>6</v>
      </c>
    </row>
    <row r="169" spans="1:26" s="169" customFormat="1" ht="16.5">
      <c r="A169" s="91">
        <v>529</v>
      </c>
      <c r="B169" s="86" t="s">
        <v>328</v>
      </c>
      <c r="C169" s="87">
        <v>19579</v>
      </c>
      <c r="D169" s="87">
        <v>27730906.949999999</v>
      </c>
      <c r="E169" s="87">
        <v>3837528.9892032733</v>
      </c>
      <c r="F169" s="87">
        <v>31568435.939203274</v>
      </c>
      <c r="G169" s="160">
        <v>1359.93</v>
      </c>
      <c r="H169" s="161">
        <v>26626069.470000003</v>
      </c>
      <c r="I169" s="161">
        <v>4942366.469203271</v>
      </c>
      <c r="J169" s="477">
        <f t="shared" si="10"/>
        <v>0.15656038451577486</v>
      </c>
      <c r="K169" s="163">
        <v>0</v>
      </c>
      <c r="L169" s="163">
        <v>0</v>
      </c>
      <c r="M169" s="163">
        <v>171460.53184328382</v>
      </c>
      <c r="N169" s="163">
        <v>412633.48130602413</v>
      </c>
      <c r="O169" s="163">
        <v>112871.02755467209</v>
      </c>
      <c r="P169" s="164">
        <v>-1190748.595</v>
      </c>
      <c r="Q169" s="164">
        <v>3249168.9988771346</v>
      </c>
      <c r="R169" s="164">
        <v>612896.30576468771</v>
      </c>
      <c r="S169" s="165">
        <v>28389.55</v>
      </c>
      <c r="T169" s="207">
        <f t="shared" si="11"/>
        <v>8339037.7695490737</v>
      </c>
      <c r="U169" s="166">
        <v>-738195.64275284228</v>
      </c>
      <c r="V169" s="207">
        <f t="shared" si="13"/>
        <v>7600842.1267962316</v>
      </c>
      <c r="W169" s="207">
        <v>2330134.0337805543</v>
      </c>
      <c r="X169" s="87">
        <f t="shared" si="12"/>
        <v>9930976.1605767868</v>
      </c>
      <c r="Y169" s="91">
        <f t="shared" si="14"/>
        <v>507.22591350818669</v>
      </c>
      <c r="Z169" s="324">
        <v>2</v>
      </c>
    </row>
    <row r="170" spans="1:26" s="169" customFormat="1" ht="16.5">
      <c r="A170" s="91">
        <v>531</v>
      </c>
      <c r="B170" s="86" t="s">
        <v>122</v>
      </c>
      <c r="C170" s="87">
        <v>5169</v>
      </c>
      <c r="D170" s="87">
        <v>7314883.5</v>
      </c>
      <c r="E170" s="87">
        <v>662676.39390154032</v>
      </c>
      <c r="F170" s="87">
        <v>7977559.89390154</v>
      </c>
      <c r="G170" s="160">
        <v>1359.93</v>
      </c>
      <c r="H170" s="161">
        <v>7029478.1699999999</v>
      </c>
      <c r="I170" s="161">
        <v>948081.72390154004</v>
      </c>
      <c r="J170" s="477">
        <f t="shared" si="10"/>
        <v>0.11884357328690227</v>
      </c>
      <c r="K170" s="163">
        <v>0</v>
      </c>
      <c r="L170" s="163">
        <v>0</v>
      </c>
      <c r="M170" s="163">
        <v>49535.837218870751</v>
      </c>
      <c r="N170" s="163">
        <v>84001.312107326143</v>
      </c>
      <c r="O170" s="163">
        <v>0</v>
      </c>
      <c r="P170" s="164">
        <v>-290280.34999999998</v>
      </c>
      <c r="Q170" s="164">
        <v>-901192.83959212282</v>
      </c>
      <c r="R170" s="164">
        <v>-906487.4611111877</v>
      </c>
      <c r="S170" s="165">
        <v>7495.05</v>
      </c>
      <c r="T170" s="207">
        <f t="shared" si="11"/>
        <v>-1008846.7274755735</v>
      </c>
      <c r="U170" s="166">
        <v>2428372.4088536832</v>
      </c>
      <c r="V170" s="207">
        <f t="shared" si="13"/>
        <v>1419525.6813781096</v>
      </c>
      <c r="W170" s="207">
        <v>894507.61685186601</v>
      </c>
      <c r="X170" s="87">
        <f t="shared" si="12"/>
        <v>2314033.2982299756</v>
      </c>
      <c r="Y170" s="91">
        <f t="shared" si="14"/>
        <v>447.67523664731584</v>
      </c>
      <c r="Z170" s="324">
        <v>4</v>
      </c>
    </row>
    <row r="171" spans="1:26" s="169" customFormat="1" ht="16.5">
      <c r="A171" s="91">
        <v>535</v>
      </c>
      <c r="B171" s="86" t="s">
        <v>123</v>
      </c>
      <c r="C171" s="87">
        <v>10396</v>
      </c>
      <c r="D171" s="87">
        <v>21274334.16</v>
      </c>
      <c r="E171" s="87">
        <v>1293320.2973204327</v>
      </c>
      <c r="F171" s="87">
        <v>22567654.457320433</v>
      </c>
      <c r="G171" s="160">
        <v>1359.93</v>
      </c>
      <c r="H171" s="161">
        <v>14137832.280000001</v>
      </c>
      <c r="I171" s="161">
        <v>8429822.1773204319</v>
      </c>
      <c r="J171" s="477">
        <f t="shared" si="10"/>
        <v>0.37353559242334061</v>
      </c>
      <c r="K171" s="163">
        <v>55919.183013333335</v>
      </c>
      <c r="L171" s="163">
        <v>0</v>
      </c>
      <c r="M171" s="163">
        <v>125583.3567960956</v>
      </c>
      <c r="N171" s="163">
        <v>201576.39065831862</v>
      </c>
      <c r="O171" s="163">
        <v>0</v>
      </c>
      <c r="P171" s="164">
        <v>-560967.57499999995</v>
      </c>
      <c r="Q171" s="164">
        <v>648349.79844050645</v>
      </c>
      <c r="R171" s="164">
        <v>-328873.14778039505</v>
      </c>
      <c r="S171" s="165">
        <v>15074.199999999999</v>
      </c>
      <c r="T171" s="207">
        <f t="shared" si="11"/>
        <v>8586484.3834482916</v>
      </c>
      <c r="U171" s="166">
        <v>6766675.6418027291</v>
      </c>
      <c r="V171" s="207">
        <f t="shared" si="13"/>
        <v>15353160.02525102</v>
      </c>
      <c r="W171" s="207">
        <v>1996875.6162195161</v>
      </c>
      <c r="X171" s="87">
        <f t="shared" si="12"/>
        <v>17350035.641470537</v>
      </c>
      <c r="Y171" s="91">
        <f t="shared" si="14"/>
        <v>1668.9145480444918</v>
      </c>
      <c r="Z171" s="324">
        <v>17</v>
      </c>
    </row>
    <row r="172" spans="1:26" s="169" customFormat="1" ht="16.5">
      <c r="A172" s="91">
        <v>536</v>
      </c>
      <c r="B172" s="86" t="s">
        <v>124</v>
      </c>
      <c r="C172" s="87">
        <v>34884</v>
      </c>
      <c r="D172" s="87">
        <v>59260213.109999999</v>
      </c>
      <c r="E172" s="87">
        <v>4475167.3588596238</v>
      </c>
      <c r="F172" s="87">
        <v>63735380.46885962</v>
      </c>
      <c r="G172" s="160">
        <v>1359.93</v>
      </c>
      <c r="H172" s="161">
        <v>47439798.120000005</v>
      </c>
      <c r="I172" s="161">
        <v>16295582.348859616</v>
      </c>
      <c r="J172" s="477">
        <f t="shared" si="10"/>
        <v>0.25567561108106118</v>
      </c>
      <c r="K172" s="163">
        <v>0</v>
      </c>
      <c r="L172" s="163">
        <v>0</v>
      </c>
      <c r="M172" s="163">
        <v>332705.71326438087</v>
      </c>
      <c r="N172" s="163">
        <v>698443.13257448468</v>
      </c>
      <c r="O172" s="163">
        <v>465427.56532424188</v>
      </c>
      <c r="P172" s="164">
        <v>-2722428.59</v>
      </c>
      <c r="Q172" s="164">
        <v>-1873068.0773626922</v>
      </c>
      <c r="R172" s="164">
        <v>-1518807.5567046653</v>
      </c>
      <c r="S172" s="165">
        <v>50581.799999999996</v>
      </c>
      <c r="T172" s="207">
        <f t="shared" si="11"/>
        <v>11728436.335955366</v>
      </c>
      <c r="U172" s="166">
        <v>5110445.8717758786</v>
      </c>
      <c r="V172" s="207">
        <f t="shared" si="13"/>
        <v>16838882.207731247</v>
      </c>
      <c r="W172" s="207">
        <v>4319910.8290714007</v>
      </c>
      <c r="X172" s="87">
        <f t="shared" si="12"/>
        <v>21158793.036802649</v>
      </c>
      <c r="Y172" s="91">
        <f t="shared" si="14"/>
        <v>606.54721467729189</v>
      </c>
      <c r="Z172" s="324">
        <v>6</v>
      </c>
    </row>
    <row r="173" spans="1:26" s="169" customFormat="1" ht="16.5">
      <c r="A173" s="91">
        <v>538</v>
      </c>
      <c r="B173" s="86" t="s">
        <v>329</v>
      </c>
      <c r="C173" s="87">
        <v>4689</v>
      </c>
      <c r="D173" s="87">
        <v>8465544.040000001</v>
      </c>
      <c r="E173" s="87">
        <v>575535.98720333737</v>
      </c>
      <c r="F173" s="87">
        <v>9041080.0272033382</v>
      </c>
      <c r="G173" s="160">
        <v>1359.93</v>
      </c>
      <c r="H173" s="161">
        <v>6376711.7700000005</v>
      </c>
      <c r="I173" s="161">
        <v>2664368.2572033377</v>
      </c>
      <c r="J173" s="477">
        <f t="shared" si="10"/>
        <v>0.29469579399658319</v>
      </c>
      <c r="K173" s="163">
        <v>0</v>
      </c>
      <c r="L173" s="163">
        <v>0</v>
      </c>
      <c r="M173" s="163">
        <v>27588.696721312557</v>
      </c>
      <c r="N173" s="163">
        <v>90095.054559475248</v>
      </c>
      <c r="O173" s="163">
        <v>0</v>
      </c>
      <c r="P173" s="164">
        <v>-184631.42</v>
      </c>
      <c r="Q173" s="164">
        <v>-127316.54536926148</v>
      </c>
      <c r="R173" s="164">
        <v>-344269.17096816306</v>
      </c>
      <c r="S173" s="165">
        <v>6799.05</v>
      </c>
      <c r="T173" s="207">
        <f t="shared" si="11"/>
        <v>2132633.9221467013</v>
      </c>
      <c r="U173" s="166">
        <v>2064131.1609362371</v>
      </c>
      <c r="V173" s="207">
        <f t="shared" si="13"/>
        <v>4196765.0830829386</v>
      </c>
      <c r="W173" s="207">
        <v>803528.66794922063</v>
      </c>
      <c r="X173" s="87">
        <f t="shared" si="12"/>
        <v>5000293.7510321587</v>
      </c>
      <c r="Y173" s="91">
        <f t="shared" si="14"/>
        <v>1066.3880893649305</v>
      </c>
      <c r="Z173" s="324">
        <v>2</v>
      </c>
    </row>
    <row r="174" spans="1:26" s="169" customFormat="1" ht="16.5">
      <c r="A174" s="91">
        <v>541</v>
      </c>
      <c r="B174" s="86" t="s">
        <v>125</v>
      </c>
      <c r="C174" s="87">
        <v>9423</v>
      </c>
      <c r="D174" s="87">
        <v>10555361.85</v>
      </c>
      <c r="E174" s="87">
        <v>3166633.2700283173</v>
      </c>
      <c r="F174" s="87">
        <v>13721995.120028317</v>
      </c>
      <c r="G174" s="160">
        <v>1359.93</v>
      </c>
      <c r="H174" s="161">
        <v>12814620.390000001</v>
      </c>
      <c r="I174" s="161">
        <v>907374.73002831638</v>
      </c>
      <c r="J174" s="477">
        <f t="shared" si="10"/>
        <v>6.6125568628422879E-2</v>
      </c>
      <c r="K174" s="163">
        <v>1022269.7971800001</v>
      </c>
      <c r="L174" s="163">
        <v>0</v>
      </c>
      <c r="M174" s="163">
        <v>120181.59990245773</v>
      </c>
      <c r="N174" s="163">
        <v>159756.2456461913</v>
      </c>
      <c r="O174" s="163">
        <v>0</v>
      </c>
      <c r="P174" s="164">
        <v>-596157.6050000001</v>
      </c>
      <c r="Q174" s="164">
        <v>3866652.0284846225</v>
      </c>
      <c r="R174" s="164">
        <v>2786109.4491543616</v>
      </c>
      <c r="S174" s="165">
        <v>13663.35</v>
      </c>
      <c r="T174" s="207">
        <f t="shared" si="11"/>
        <v>8279849.5953959487</v>
      </c>
      <c r="U174" s="166">
        <v>4095853.9230455807</v>
      </c>
      <c r="V174" s="207">
        <f t="shared" si="13"/>
        <v>12375703.51844153</v>
      </c>
      <c r="W174" s="207">
        <v>2019208.9214752342</v>
      </c>
      <c r="X174" s="87">
        <f t="shared" si="12"/>
        <v>14394912.439916763</v>
      </c>
      <c r="Y174" s="91">
        <f t="shared" si="14"/>
        <v>1527.6358314673421</v>
      </c>
      <c r="Z174" s="324">
        <v>12</v>
      </c>
    </row>
    <row r="175" spans="1:26" s="169" customFormat="1" ht="16.5">
      <c r="A175" s="91">
        <v>543</v>
      </c>
      <c r="B175" s="86" t="s">
        <v>126</v>
      </c>
      <c r="C175" s="87">
        <v>44127</v>
      </c>
      <c r="D175" s="87">
        <v>81044655.929999992</v>
      </c>
      <c r="E175" s="87">
        <v>8773775.9424687345</v>
      </c>
      <c r="F175" s="87">
        <v>89818431.872468725</v>
      </c>
      <c r="G175" s="160">
        <v>1359.93</v>
      </c>
      <c r="H175" s="161">
        <v>60009631.109999999</v>
      </c>
      <c r="I175" s="161">
        <v>29808800.762468725</v>
      </c>
      <c r="J175" s="477">
        <f t="shared" si="10"/>
        <v>0.33187843676444501</v>
      </c>
      <c r="K175" s="163">
        <v>0</v>
      </c>
      <c r="L175" s="163">
        <v>0</v>
      </c>
      <c r="M175" s="163">
        <v>334066.30040869419</v>
      </c>
      <c r="N175" s="163">
        <v>801622.20444122085</v>
      </c>
      <c r="O175" s="163">
        <v>499611.42840899585</v>
      </c>
      <c r="P175" s="164">
        <v>-3222280.68065</v>
      </c>
      <c r="Q175" s="164">
        <v>2860711.8872551038</v>
      </c>
      <c r="R175" s="164">
        <v>2260063.0878100507</v>
      </c>
      <c r="S175" s="165">
        <v>63984.15</v>
      </c>
      <c r="T175" s="207">
        <f t="shared" si="11"/>
        <v>33406579.140142791</v>
      </c>
      <c r="U175" s="166">
        <v>168355.97803644519</v>
      </c>
      <c r="V175" s="207">
        <f t="shared" si="13"/>
        <v>33574935.118179239</v>
      </c>
      <c r="W175" s="207">
        <v>5312251.0396160046</v>
      </c>
      <c r="X175" s="87">
        <f t="shared" si="12"/>
        <v>38887186.157795243</v>
      </c>
      <c r="Y175" s="91">
        <f t="shared" si="14"/>
        <v>881.2560599586476</v>
      </c>
      <c r="Z175" s="324">
        <v>1</v>
      </c>
    </row>
    <row r="176" spans="1:26" s="169" customFormat="1" ht="16.5">
      <c r="A176" s="91">
        <v>545</v>
      </c>
      <c r="B176" s="86" t="s">
        <v>330</v>
      </c>
      <c r="C176" s="87">
        <v>9562</v>
      </c>
      <c r="D176" s="87">
        <v>14215987.16</v>
      </c>
      <c r="E176" s="87">
        <v>6494052.4922967628</v>
      </c>
      <c r="F176" s="87">
        <v>20710039.652296763</v>
      </c>
      <c r="G176" s="160">
        <v>1359.93</v>
      </c>
      <c r="H176" s="161">
        <v>13003650.66</v>
      </c>
      <c r="I176" s="161">
        <v>7706388.9922967628</v>
      </c>
      <c r="J176" s="477">
        <f t="shared" si="10"/>
        <v>0.37210884777046366</v>
      </c>
      <c r="K176" s="163">
        <v>442178.86170266668</v>
      </c>
      <c r="L176" s="163">
        <v>0</v>
      </c>
      <c r="M176" s="163">
        <v>130527.25026378076</v>
      </c>
      <c r="N176" s="163">
        <v>139802.91305043103</v>
      </c>
      <c r="O176" s="163">
        <v>30651.273469420099</v>
      </c>
      <c r="P176" s="164">
        <v>-355695.815</v>
      </c>
      <c r="Q176" s="164">
        <v>1099149.4054686362</v>
      </c>
      <c r="R176" s="164">
        <v>1112102.0238476603</v>
      </c>
      <c r="S176" s="165">
        <v>13864.9</v>
      </c>
      <c r="T176" s="207">
        <f t="shared" si="11"/>
        <v>10318969.805099357</v>
      </c>
      <c r="U176" s="166">
        <v>3150064.7031345791</v>
      </c>
      <c r="V176" s="207">
        <f t="shared" si="13"/>
        <v>13469034.508233937</v>
      </c>
      <c r="W176" s="207">
        <v>2169459.5671574911</v>
      </c>
      <c r="X176" s="87">
        <f t="shared" si="12"/>
        <v>15638494.075391427</v>
      </c>
      <c r="Y176" s="91">
        <f t="shared" si="14"/>
        <v>1635.4835887253114</v>
      </c>
      <c r="Z176" s="324">
        <v>15</v>
      </c>
    </row>
    <row r="177" spans="1:26" s="169" customFormat="1" ht="16.5">
      <c r="A177" s="91">
        <v>560</v>
      </c>
      <c r="B177" s="86" t="s">
        <v>127</v>
      </c>
      <c r="C177" s="87">
        <v>15808</v>
      </c>
      <c r="D177" s="87">
        <v>24510062.109999999</v>
      </c>
      <c r="E177" s="87">
        <v>3000995.0710022622</v>
      </c>
      <c r="F177" s="87">
        <v>27511057.181002263</v>
      </c>
      <c r="G177" s="160">
        <v>1359.93</v>
      </c>
      <c r="H177" s="161">
        <v>21497773.440000001</v>
      </c>
      <c r="I177" s="161">
        <v>6013283.7410022616</v>
      </c>
      <c r="J177" s="477">
        <f t="shared" si="10"/>
        <v>0.21857697802884615</v>
      </c>
      <c r="K177" s="163">
        <v>0</v>
      </c>
      <c r="L177" s="163">
        <v>0</v>
      </c>
      <c r="M177" s="163">
        <v>144022.23426273628</v>
      </c>
      <c r="N177" s="163">
        <v>253684.59662892754</v>
      </c>
      <c r="O177" s="163">
        <v>0</v>
      </c>
      <c r="P177" s="164">
        <v>-1215811.9754999999</v>
      </c>
      <c r="Q177" s="164">
        <v>938323.15703580657</v>
      </c>
      <c r="R177" s="164">
        <v>574224.05840517965</v>
      </c>
      <c r="S177" s="165">
        <v>22921.599999999999</v>
      </c>
      <c r="T177" s="207">
        <f t="shared" si="11"/>
        <v>6730647.4118349114</v>
      </c>
      <c r="U177" s="166">
        <v>6305918.2658128617</v>
      </c>
      <c r="V177" s="207">
        <f t="shared" si="13"/>
        <v>13036565.677647773</v>
      </c>
      <c r="W177" s="207">
        <v>2807763.6069482877</v>
      </c>
      <c r="X177" s="87">
        <f t="shared" si="12"/>
        <v>15844329.284596061</v>
      </c>
      <c r="Y177" s="91">
        <f t="shared" si="14"/>
        <v>1002.2981581854796</v>
      </c>
      <c r="Z177" s="324">
        <v>7</v>
      </c>
    </row>
    <row r="178" spans="1:26" s="169" customFormat="1" ht="16.5">
      <c r="A178" s="91">
        <v>561</v>
      </c>
      <c r="B178" s="86" t="s">
        <v>128</v>
      </c>
      <c r="C178" s="87">
        <v>1337</v>
      </c>
      <c r="D178" s="87">
        <v>2071085.6600000001</v>
      </c>
      <c r="E178" s="87">
        <v>379973.70901401178</v>
      </c>
      <c r="F178" s="87">
        <v>2451059.3690140117</v>
      </c>
      <c r="G178" s="160">
        <v>1359.93</v>
      </c>
      <c r="H178" s="161">
        <v>1818226.4100000001</v>
      </c>
      <c r="I178" s="161">
        <v>632832.95901401155</v>
      </c>
      <c r="J178" s="477">
        <f t="shared" si="10"/>
        <v>0.25818752781519994</v>
      </c>
      <c r="K178" s="163">
        <v>0</v>
      </c>
      <c r="L178" s="163">
        <v>0</v>
      </c>
      <c r="M178" s="163">
        <v>14478.506287859644</v>
      </c>
      <c r="N178" s="163">
        <v>18770.413911237985</v>
      </c>
      <c r="O178" s="163">
        <v>0</v>
      </c>
      <c r="P178" s="164">
        <v>-52072.04</v>
      </c>
      <c r="Q178" s="164">
        <v>379710.31877004961</v>
      </c>
      <c r="R178" s="164">
        <v>329196.81005025771</v>
      </c>
      <c r="S178" s="165">
        <v>1938.6499999999999</v>
      </c>
      <c r="T178" s="207">
        <f t="shared" si="11"/>
        <v>1324855.6180334166</v>
      </c>
      <c r="U178" s="166">
        <v>447214.55662307655</v>
      </c>
      <c r="V178" s="207">
        <f t="shared" si="13"/>
        <v>1772070.1746564931</v>
      </c>
      <c r="W178" s="207">
        <v>342227.01655398041</v>
      </c>
      <c r="X178" s="87">
        <f t="shared" si="12"/>
        <v>2114297.1912104734</v>
      </c>
      <c r="Y178" s="91">
        <f t="shared" si="14"/>
        <v>1581.3741145927252</v>
      </c>
      <c r="Z178" s="324">
        <v>2</v>
      </c>
    </row>
    <row r="179" spans="1:26" s="169" customFormat="1" ht="16.5">
      <c r="A179" s="91">
        <v>562</v>
      </c>
      <c r="B179" s="86" t="s">
        <v>129</v>
      </c>
      <c r="C179" s="87">
        <v>8978</v>
      </c>
      <c r="D179" s="87">
        <v>12266547.119999999</v>
      </c>
      <c r="E179" s="87">
        <v>1583851.6366701506</v>
      </c>
      <c r="F179" s="87">
        <v>13850398.756670149</v>
      </c>
      <c r="G179" s="160">
        <v>1359.93</v>
      </c>
      <c r="H179" s="161">
        <v>12209451.540000001</v>
      </c>
      <c r="I179" s="161">
        <v>1640947.2166701481</v>
      </c>
      <c r="J179" s="477">
        <f t="shared" si="10"/>
        <v>0.11847653237275151</v>
      </c>
      <c r="K179" s="163">
        <v>159115.80116800001</v>
      </c>
      <c r="L179" s="163">
        <v>0</v>
      </c>
      <c r="M179" s="163">
        <v>83103.686901653404</v>
      </c>
      <c r="N179" s="163">
        <v>179667.42347962331</v>
      </c>
      <c r="O179" s="163">
        <v>0</v>
      </c>
      <c r="P179" s="164">
        <v>-598391.99500000011</v>
      </c>
      <c r="Q179" s="164">
        <v>-301344.2472770341</v>
      </c>
      <c r="R179" s="164">
        <v>-292090.75667489751</v>
      </c>
      <c r="S179" s="165">
        <v>13018.1</v>
      </c>
      <c r="T179" s="207">
        <f t="shared" si="11"/>
        <v>884025.22926749301</v>
      </c>
      <c r="U179" s="166">
        <v>3260396.7537959917</v>
      </c>
      <c r="V179" s="207">
        <f t="shared" si="13"/>
        <v>4144421.9830634845</v>
      </c>
      <c r="W179" s="207">
        <v>1707001.9478384412</v>
      </c>
      <c r="X179" s="87">
        <f t="shared" si="12"/>
        <v>5851423.930901926</v>
      </c>
      <c r="Y179" s="91">
        <f t="shared" si="14"/>
        <v>651.75138459589289</v>
      </c>
      <c r="Z179" s="324">
        <v>6</v>
      </c>
    </row>
    <row r="180" spans="1:26" s="169" customFormat="1" ht="16.5">
      <c r="A180" s="91">
        <v>563</v>
      </c>
      <c r="B180" s="86" t="s">
        <v>130</v>
      </c>
      <c r="C180" s="87">
        <v>7102</v>
      </c>
      <c r="D180" s="87">
        <v>11637040.689999999</v>
      </c>
      <c r="E180" s="87">
        <v>1175586.6177353009</v>
      </c>
      <c r="F180" s="87">
        <v>12812627.3077353</v>
      </c>
      <c r="G180" s="160">
        <v>1359.93</v>
      </c>
      <c r="H180" s="161">
        <v>9658222.8600000013</v>
      </c>
      <c r="I180" s="161">
        <v>3154404.4477352984</v>
      </c>
      <c r="J180" s="477">
        <f t="shared" si="10"/>
        <v>0.246194974065226</v>
      </c>
      <c r="K180" s="163">
        <v>208764.71040000001</v>
      </c>
      <c r="L180" s="163">
        <v>0</v>
      </c>
      <c r="M180" s="163">
        <v>99198.371526994393</v>
      </c>
      <c r="N180" s="163">
        <v>121296.18292874248</v>
      </c>
      <c r="O180" s="163">
        <v>0</v>
      </c>
      <c r="P180" s="164">
        <v>-403812.9</v>
      </c>
      <c r="Q180" s="164">
        <v>359417.74274852534</v>
      </c>
      <c r="R180" s="164">
        <v>-393833.94316008739</v>
      </c>
      <c r="S180" s="165">
        <v>10297.9</v>
      </c>
      <c r="T180" s="207">
        <f t="shared" si="11"/>
        <v>3155732.5121794734</v>
      </c>
      <c r="U180" s="166">
        <v>3430218.9507546695</v>
      </c>
      <c r="V180" s="207">
        <f t="shared" si="13"/>
        <v>6585951.4629341429</v>
      </c>
      <c r="W180" s="207">
        <v>1307424.8951470982</v>
      </c>
      <c r="X180" s="87">
        <f t="shared" si="12"/>
        <v>7893376.3580812411</v>
      </c>
      <c r="Y180" s="91">
        <f t="shared" si="14"/>
        <v>1111.4300701325319</v>
      </c>
      <c r="Z180" s="324">
        <v>17</v>
      </c>
    </row>
    <row r="181" spans="1:26" s="169" customFormat="1" ht="16.5">
      <c r="A181" s="91">
        <v>564</v>
      </c>
      <c r="B181" s="86" t="s">
        <v>331</v>
      </c>
      <c r="C181" s="87">
        <v>209551</v>
      </c>
      <c r="D181" s="87">
        <v>337586355.72999996</v>
      </c>
      <c r="E181" s="87">
        <v>38923636.275226973</v>
      </c>
      <c r="F181" s="87">
        <v>376509992.00522691</v>
      </c>
      <c r="G181" s="160">
        <v>1359.93</v>
      </c>
      <c r="H181" s="161">
        <v>284974691.43000001</v>
      </c>
      <c r="I181" s="161">
        <v>91535300.575226903</v>
      </c>
      <c r="J181" s="477">
        <f t="shared" si="10"/>
        <v>0.24311519619366745</v>
      </c>
      <c r="K181" s="163">
        <v>0</v>
      </c>
      <c r="L181" s="163">
        <v>0</v>
      </c>
      <c r="M181" s="163">
        <v>2815360.221774579</v>
      </c>
      <c r="N181" s="163">
        <v>4092584.6512759752</v>
      </c>
      <c r="O181" s="163">
        <v>2037629.8259745922</v>
      </c>
      <c r="P181" s="164">
        <v>-17277338.436700001</v>
      </c>
      <c r="Q181" s="164">
        <v>-23160296.368695986</v>
      </c>
      <c r="R181" s="164">
        <v>-13025805.125520186</v>
      </c>
      <c r="S181" s="165">
        <v>303848.95</v>
      </c>
      <c r="T181" s="207">
        <f t="shared" si="11"/>
        <v>47321284.293335877</v>
      </c>
      <c r="U181" s="166">
        <v>40781491.942394681</v>
      </c>
      <c r="V181" s="207">
        <f t="shared" si="13"/>
        <v>88102776.235730559</v>
      </c>
      <c r="W181" s="207">
        <v>29128493.76605672</v>
      </c>
      <c r="X181" s="87">
        <f t="shared" si="12"/>
        <v>117231270.00178728</v>
      </c>
      <c r="Y181" s="91">
        <f t="shared" si="14"/>
        <v>559.4402794631726</v>
      </c>
      <c r="Z181" s="324">
        <v>17</v>
      </c>
    </row>
    <row r="182" spans="1:26" s="169" customFormat="1" ht="16.5">
      <c r="A182" s="91">
        <v>576</v>
      </c>
      <c r="B182" s="86" t="s">
        <v>131</v>
      </c>
      <c r="C182" s="87">
        <v>2813</v>
      </c>
      <c r="D182" s="87">
        <v>2751551.76</v>
      </c>
      <c r="E182" s="87">
        <v>766248.6297972959</v>
      </c>
      <c r="F182" s="87">
        <v>3517800.3897972954</v>
      </c>
      <c r="G182" s="160">
        <v>1359.93</v>
      </c>
      <c r="H182" s="161">
        <v>3825483.0900000003</v>
      </c>
      <c r="I182" s="161">
        <v>-307682.70020270487</v>
      </c>
      <c r="J182" s="477">
        <f t="shared" si="10"/>
        <v>-8.7464513647527997E-2</v>
      </c>
      <c r="K182" s="163">
        <v>286705.83211600001</v>
      </c>
      <c r="L182" s="163">
        <v>0</v>
      </c>
      <c r="M182" s="163">
        <v>27661.474715396766</v>
      </c>
      <c r="N182" s="163">
        <v>43857.798521116267</v>
      </c>
      <c r="O182" s="163">
        <v>0</v>
      </c>
      <c r="P182" s="164">
        <v>-159398.21</v>
      </c>
      <c r="Q182" s="164">
        <v>631105.49353377777</v>
      </c>
      <c r="R182" s="164">
        <v>599096.74529655254</v>
      </c>
      <c r="S182" s="165">
        <v>4078.85</v>
      </c>
      <c r="T182" s="207">
        <f t="shared" si="11"/>
        <v>1125425.2839801386</v>
      </c>
      <c r="U182" s="166">
        <v>498891.39631383511</v>
      </c>
      <c r="V182" s="207">
        <f t="shared" si="13"/>
        <v>1624316.6802939738</v>
      </c>
      <c r="W182" s="207">
        <v>626308.25840280915</v>
      </c>
      <c r="X182" s="87">
        <f t="shared" si="12"/>
        <v>2250624.938696783</v>
      </c>
      <c r="Y182" s="91">
        <f t="shared" si="14"/>
        <v>800.0799639874806</v>
      </c>
      <c r="Z182" s="324">
        <v>7</v>
      </c>
    </row>
    <row r="183" spans="1:26" s="169" customFormat="1" ht="16.5">
      <c r="A183" s="91">
        <v>577</v>
      </c>
      <c r="B183" s="86" t="s">
        <v>332</v>
      </c>
      <c r="C183" s="87">
        <v>11041</v>
      </c>
      <c r="D183" s="87">
        <v>19147907.899999999</v>
      </c>
      <c r="E183" s="87">
        <v>1374198.6454718129</v>
      </c>
      <c r="F183" s="87">
        <v>20522106.54547181</v>
      </c>
      <c r="G183" s="160">
        <v>1359.93</v>
      </c>
      <c r="H183" s="161">
        <v>15014987.130000001</v>
      </c>
      <c r="I183" s="161">
        <v>5507119.415471809</v>
      </c>
      <c r="J183" s="477">
        <f t="shared" si="10"/>
        <v>0.26835059077728801</v>
      </c>
      <c r="K183" s="163">
        <v>0</v>
      </c>
      <c r="L183" s="163">
        <v>0</v>
      </c>
      <c r="M183" s="163">
        <v>95253.379945613066</v>
      </c>
      <c r="N183" s="163">
        <v>219336.38868733216</v>
      </c>
      <c r="O183" s="163">
        <v>70778.383260905699</v>
      </c>
      <c r="P183" s="164">
        <v>-738634.505</v>
      </c>
      <c r="Q183" s="164">
        <v>152044.8658024623</v>
      </c>
      <c r="R183" s="164">
        <v>-307206.87218089239</v>
      </c>
      <c r="S183" s="165">
        <v>16009.449999999999</v>
      </c>
      <c r="T183" s="207">
        <f t="shared" si="11"/>
        <v>5014700.5059872298</v>
      </c>
      <c r="U183" s="166">
        <v>3462562.8116754275</v>
      </c>
      <c r="V183" s="207">
        <f t="shared" si="13"/>
        <v>8477263.3176626563</v>
      </c>
      <c r="W183" s="207">
        <v>1619753.7953696444</v>
      </c>
      <c r="X183" s="87">
        <f t="shared" si="12"/>
        <v>10097017.1130323</v>
      </c>
      <c r="Y183" s="91">
        <f t="shared" si="14"/>
        <v>914.50204809639524</v>
      </c>
      <c r="Z183" s="324">
        <v>2</v>
      </c>
    </row>
    <row r="184" spans="1:26" s="169" customFormat="1" ht="16.5">
      <c r="A184" s="91">
        <v>578</v>
      </c>
      <c r="B184" s="86" t="s">
        <v>132</v>
      </c>
      <c r="C184" s="87">
        <v>3183</v>
      </c>
      <c r="D184" s="87">
        <v>3772464.27</v>
      </c>
      <c r="E184" s="87">
        <v>1057234.095203944</v>
      </c>
      <c r="F184" s="87">
        <v>4829698.365203944</v>
      </c>
      <c r="G184" s="160">
        <v>1359.93</v>
      </c>
      <c r="H184" s="161">
        <v>4328657.1900000004</v>
      </c>
      <c r="I184" s="161">
        <v>501041.17520394363</v>
      </c>
      <c r="J184" s="477">
        <f t="shared" si="10"/>
        <v>0.10374171165920962</v>
      </c>
      <c r="K184" s="163">
        <v>188608.03901000001</v>
      </c>
      <c r="L184" s="163">
        <v>0</v>
      </c>
      <c r="M184" s="163">
        <v>35410.886924110571</v>
      </c>
      <c r="N184" s="163">
        <v>53195.744214828555</v>
      </c>
      <c r="O184" s="163">
        <v>0</v>
      </c>
      <c r="P184" s="164">
        <v>-217064.38</v>
      </c>
      <c r="Q184" s="164">
        <v>-441089.73889290687</v>
      </c>
      <c r="R184" s="164">
        <v>-353908.97566453047</v>
      </c>
      <c r="S184" s="165">
        <v>4615.3499999999995</v>
      </c>
      <c r="T184" s="207">
        <f t="shared" si="11"/>
        <v>-229191.89920455462</v>
      </c>
      <c r="U184" s="166">
        <v>1616384.0324232667</v>
      </c>
      <c r="V184" s="207">
        <f t="shared" si="13"/>
        <v>1387192.1332187122</v>
      </c>
      <c r="W184" s="207">
        <v>676025.78812674677</v>
      </c>
      <c r="X184" s="87">
        <f t="shared" si="12"/>
        <v>2063217.9213454588</v>
      </c>
      <c r="Y184" s="91">
        <f t="shared" si="14"/>
        <v>648.19915844972002</v>
      </c>
      <c r="Z184" s="324">
        <v>18</v>
      </c>
    </row>
    <row r="185" spans="1:26" s="169" customFormat="1" ht="16.5">
      <c r="A185" s="91">
        <v>580</v>
      </c>
      <c r="B185" s="86" t="s">
        <v>133</v>
      </c>
      <c r="C185" s="87">
        <v>4567</v>
      </c>
      <c r="D185" s="87">
        <v>4459061.5999999996</v>
      </c>
      <c r="E185" s="87">
        <v>1088742.7282382536</v>
      </c>
      <c r="F185" s="87">
        <v>5547804.3282382535</v>
      </c>
      <c r="G185" s="160">
        <v>1359.93</v>
      </c>
      <c r="H185" s="161">
        <v>6210800.3100000005</v>
      </c>
      <c r="I185" s="161">
        <v>-662995.98176174704</v>
      </c>
      <c r="J185" s="477">
        <f t="shared" si="10"/>
        <v>-0.11950601400757881</v>
      </c>
      <c r="K185" s="163">
        <v>567330.13570300001</v>
      </c>
      <c r="L185" s="163">
        <v>0</v>
      </c>
      <c r="M185" s="163">
        <v>49256.026760169094</v>
      </c>
      <c r="N185" s="163">
        <v>54227.830914137136</v>
      </c>
      <c r="O185" s="163">
        <v>0</v>
      </c>
      <c r="P185" s="164">
        <v>-263292.14999999997</v>
      </c>
      <c r="Q185" s="164">
        <v>-69168.421515403068</v>
      </c>
      <c r="R185" s="164">
        <v>196915.62206380701</v>
      </c>
      <c r="S185" s="165">
        <v>6622.15</v>
      </c>
      <c r="T185" s="207">
        <f t="shared" si="11"/>
        <v>-121104.78783603676</v>
      </c>
      <c r="U185" s="166">
        <v>1765940.7130330375</v>
      </c>
      <c r="V185" s="207">
        <f t="shared" si="13"/>
        <v>1644835.9251970006</v>
      </c>
      <c r="W185" s="207">
        <v>1033549.7310828343</v>
      </c>
      <c r="X185" s="87">
        <f t="shared" si="12"/>
        <v>2678385.6562798349</v>
      </c>
      <c r="Y185" s="91">
        <f t="shared" si="14"/>
        <v>586.46500028023536</v>
      </c>
      <c r="Z185" s="324">
        <v>9</v>
      </c>
    </row>
    <row r="186" spans="1:26" s="169" customFormat="1" ht="16.5">
      <c r="A186" s="91">
        <v>581</v>
      </c>
      <c r="B186" s="86" t="s">
        <v>134</v>
      </c>
      <c r="C186" s="87">
        <v>6286</v>
      </c>
      <c r="D186" s="87">
        <v>8233858.4199999999</v>
      </c>
      <c r="E186" s="87">
        <v>1447535.4838325228</v>
      </c>
      <c r="F186" s="87">
        <v>9681393.9038325232</v>
      </c>
      <c r="G186" s="160">
        <v>1359.93</v>
      </c>
      <c r="H186" s="161">
        <v>8548519.9800000004</v>
      </c>
      <c r="I186" s="161">
        <v>1132873.9238325227</v>
      </c>
      <c r="J186" s="477">
        <f t="shared" si="10"/>
        <v>0.1170155800998922</v>
      </c>
      <c r="K186" s="163">
        <v>313782.94297466666</v>
      </c>
      <c r="L186" s="163">
        <v>0</v>
      </c>
      <c r="M186" s="163">
        <v>86275.341537069384</v>
      </c>
      <c r="N186" s="163">
        <v>96231.49922065383</v>
      </c>
      <c r="O186" s="163">
        <v>0</v>
      </c>
      <c r="P186" s="164">
        <v>-396988.51500000001</v>
      </c>
      <c r="Q186" s="164">
        <v>790103.50519285083</v>
      </c>
      <c r="R186" s="164">
        <v>445593.05768416007</v>
      </c>
      <c r="S186" s="165">
        <v>9114.6999999999989</v>
      </c>
      <c r="T186" s="207">
        <f t="shared" si="11"/>
        <v>2476986.4554419233</v>
      </c>
      <c r="U186" s="166">
        <v>2059718.6920841334</v>
      </c>
      <c r="V186" s="207">
        <f t="shared" si="13"/>
        <v>4536705.1475260565</v>
      </c>
      <c r="W186" s="207">
        <v>1238202.831596771</v>
      </c>
      <c r="X186" s="87">
        <f t="shared" si="12"/>
        <v>5774907.9791228278</v>
      </c>
      <c r="Y186" s="91">
        <f t="shared" si="14"/>
        <v>918.69360151492651</v>
      </c>
      <c r="Z186" s="324">
        <v>6</v>
      </c>
    </row>
    <row r="187" spans="1:26" s="169" customFormat="1" ht="16.5">
      <c r="A187" s="91">
        <v>583</v>
      </c>
      <c r="B187" s="86" t="s">
        <v>135</v>
      </c>
      <c r="C187" s="87">
        <v>924</v>
      </c>
      <c r="D187" s="87">
        <v>877392.39999999991</v>
      </c>
      <c r="E187" s="87">
        <v>870171.71821434214</v>
      </c>
      <c r="F187" s="87">
        <v>1747564.118214342</v>
      </c>
      <c r="G187" s="160">
        <v>1359.93</v>
      </c>
      <c r="H187" s="161">
        <v>1256575.32</v>
      </c>
      <c r="I187" s="161">
        <v>490988.79821434198</v>
      </c>
      <c r="J187" s="477">
        <f t="shared" si="10"/>
        <v>0.28095609946262429</v>
      </c>
      <c r="K187" s="163">
        <v>316761.425904</v>
      </c>
      <c r="L187" s="163">
        <v>0</v>
      </c>
      <c r="M187" s="163">
        <v>13816.191656348125</v>
      </c>
      <c r="N187" s="163">
        <v>10835.551764197631</v>
      </c>
      <c r="O187" s="163">
        <v>0</v>
      </c>
      <c r="P187" s="164">
        <v>-43169.904999999999</v>
      </c>
      <c r="Q187" s="164">
        <v>-767234.31895424612</v>
      </c>
      <c r="R187" s="164">
        <v>175471.4983443516</v>
      </c>
      <c r="S187" s="165">
        <v>1339.8</v>
      </c>
      <c r="T187" s="207">
        <f t="shared" si="11"/>
        <v>198809.04192899319</v>
      </c>
      <c r="U187" s="166">
        <v>-3780.285616746567</v>
      </c>
      <c r="V187" s="207">
        <f t="shared" si="13"/>
        <v>195028.75631224661</v>
      </c>
      <c r="W187" s="207">
        <v>191959.12275273216</v>
      </c>
      <c r="X187" s="87">
        <f t="shared" si="12"/>
        <v>386987.8790649788</v>
      </c>
      <c r="Y187" s="91">
        <f t="shared" si="14"/>
        <v>418.81805093612422</v>
      </c>
      <c r="Z187" s="324">
        <v>19</v>
      </c>
    </row>
    <row r="188" spans="1:26" s="169" customFormat="1" ht="16.5">
      <c r="A188" s="91">
        <v>584</v>
      </c>
      <c r="B188" s="86" t="s">
        <v>136</v>
      </c>
      <c r="C188" s="87">
        <v>2676</v>
      </c>
      <c r="D188" s="87">
        <v>6330015.4500000002</v>
      </c>
      <c r="E188" s="87">
        <v>827710.98990461812</v>
      </c>
      <c r="F188" s="87">
        <v>7157726.4399046181</v>
      </c>
      <c r="G188" s="160">
        <v>1359.93</v>
      </c>
      <c r="H188" s="161">
        <v>3639172.68</v>
      </c>
      <c r="I188" s="161">
        <v>3518553.7599046179</v>
      </c>
      <c r="J188" s="477">
        <f t="shared" si="10"/>
        <v>0.49157421556215625</v>
      </c>
      <c r="K188" s="163">
        <v>337015.60055999999</v>
      </c>
      <c r="L188" s="163">
        <v>0</v>
      </c>
      <c r="M188" s="163">
        <v>33694.239520922034</v>
      </c>
      <c r="N188" s="163">
        <v>37258.276364050842</v>
      </c>
      <c r="O188" s="163">
        <v>0</v>
      </c>
      <c r="P188" s="164">
        <v>-110032.065</v>
      </c>
      <c r="Q188" s="164">
        <v>-333224.47355662909</v>
      </c>
      <c r="R188" s="164">
        <v>-384348.16877712862</v>
      </c>
      <c r="S188" s="165">
        <v>3880.2</v>
      </c>
      <c r="T188" s="207">
        <f t="shared" si="11"/>
        <v>3102797.3690158329</v>
      </c>
      <c r="U188" s="166">
        <v>1786916.3925448239</v>
      </c>
      <c r="V188" s="207">
        <f t="shared" si="13"/>
        <v>4889713.7615606571</v>
      </c>
      <c r="W188" s="207">
        <v>544264.87358014286</v>
      </c>
      <c r="X188" s="87">
        <f t="shared" si="12"/>
        <v>5433978.6351407999</v>
      </c>
      <c r="Y188" s="91">
        <f t="shared" si="14"/>
        <v>2030.6347664950672</v>
      </c>
      <c r="Z188" s="324">
        <v>16</v>
      </c>
    </row>
    <row r="189" spans="1:26" s="169" customFormat="1" ht="16.5">
      <c r="A189" s="91">
        <v>588</v>
      </c>
      <c r="B189" s="86" t="s">
        <v>137</v>
      </c>
      <c r="C189" s="87">
        <v>1644</v>
      </c>
      <c r="D189" s="87">
        <v>1715152.3099999998</v>
      </c>
      <c r="E189" s="87">
        <v>490239.344517764</v>
      </c>
      <c r="F189" s="87">
        <v>2205391.6545177638</v>
      </c>
      <c r="G189" s="160">
        <v>1359.93</v>
      </c>
      <c r="H189" s="161">
        <v>2235724.92</v>
      </c>
      <c r="I189" s="161">
        <v>-30333.265482236166</v>
      </c>
      <c r="J189" s="477">
        <f t="shared" si="10"/>
        <v>-1.3754139959720175E-2</v>
      </c>
      <c r="K189" s="163">
        <v>183038.65600799999</v>
      </c>
      <c r="L189" s="163">
        <v>0</v>
      </c>
      <c r="M189" s="163">
        <v>20138.384807947928</v>
      </c>
      <c r="N189" s="163">
        <v>26794.926030350049</v>
      </c>
      <c r="O189" s="163">
        <v>0</v>
      </c>
      <c r="P189" s="164">
        <v>-108378.95999999999</v>
      </c>
      <c r="Q189" s="164">
        <v>-451611.41258085769</v>
      </c>
      <c r="R189" s="164">
        <v>-245880.71461617234</v>
      </c>
      <c r="S189" s="165">
        <v>2383.7999999999997</v>
      </c>
      <c r="T189" s="207">
        <f t="shared" si="11"/>
        <v>-603848.58583296824</v>
      </c>
      <c r="U189" s="166">
        <v>219119.16196443941</v>
      </c>
      <c r="V189" s="207">
        <f t="shared" si="13"/>
        <v>-384729.4238685288</v>
      </c>
      <c r="W189" s="207">
        <v>384234.18517887971</v>
      </c>
      <c r="X189" s="87">
        <f t="shared" si="12"/>
        <v>-495.23868964909343</v>
      </c>
      <c r="Y189" s="91">
        <f t="shared" si="14"/>
        <v>-0.30124007886197895</v>
      </c>
      <c r="Z189" s="324">
        <v>10</v>
      </c>
    </row>
    <row r="190" spans="1:26" s="169" customFormat="1" ht="16.5">
      <c r="A190" s="91">
        <v>592</v>
      </c>
      <c r="B190" s="86" t="s">
        <v>138</v>
      </c>
      <c r="C190" s="87">
        <v>3678</v>
      </c>
      <c r="D190" s="87">
        <v>6345735.6500000004</v>
      </c>
      <c r="E190" s="87">
        <v>763760.85580267082</v>
      </c>
      <c r="F190" s="87">
        <v>7109496.5058026714</v>
      </c>
      <c r="G190" s="160">
        <v>1359.93</v>
      </c>
      <c r="H190" s="161">
        <v>5001822.54</v>
      </c>
      <c r="I190" s="161">
        <v>2107673.9658026714</v>
      </c>
      <c r="J190" s="477">
        <f t="shared" si="10"/>
        <v>0.29645896359642593</v>
      </c>
      <c r="K190" s="163">
        <v>110563.16142400001</v>
      </c>
      <c r="L190" s="163">
        <v>0</v>
      </c>
      <c r="M190" s="163">
        <v>27336.937730188431</v>
      </c>
      <c r="N190" s="163">
        <v>55028.650433186973</v>
      </c>
      <c r="O190" s="163">
        <v>0</v>
      </c>
      <c r="P190" s="164">
        <v>-236590.36000000002</v>
      </c>
      <c r="Q190" s="164">
        <v>245058.35564861374</v>
      </c>
      <c r="R190" s="164">
        <v>100816.51728093039</v>
      </c>
      <c r="S190" s="165">
        <v>5333.0999999999995</v>
      </c>
      <c r="T190" s="207">
        <f t="shared" si="11"/>
        <v>2415220.328319591</v>
      </c>
      <c r="U190" s="166">
        <v>1287517.652805781</v>
      </c>
      <c r="V190" s="207">
        <f t="shared" si="13"/>
        <v>3702737.981125372</v>
      </c>
      <c r="W190" s="207">
        <v>694864.69179638952</v>
      </c>
      <c r="X190" s="87">
        <f t="shared" si="12"/>
        <v>4397602.6729217619</v>
      </c>
      <c r="Y190" s="91">
        <f t="shared" si="14"/>
        <v>1195.6505364115719</v>
      </c>
      <c r="Z190" s="324">
        <v>13</v>
      </c>
    </row>
    <row r="191" spans="1:26" s="169" customFormat="1" ht="16.5">
      <c r="A191" s="91">
        <v>593</v>
      </c>
      <c r="B191" s="86" t="s">
        <v>139</v>
      </c>
      <c r="C191" s="87">
        <v>17253</v>
      </c>
      <c r="D191" s="87">
        <v>19458774.41</v>
      </c>
      <c r="E191" s="87">
        <v>3387796.5538123073</v>
      </c>
      <c r="F191" s="87">
        <v>22846570.963812307</v>
      </c>
      <c r="G191" s="160">
        <v>1359.93</v>
      </c>
      <c r="H191" s="161">
        <v>23462872.290000003</v>
      </c>
      <c r="I191" s="161">
        <v>-616301.32618769631</v>
      </c>
      <c r="J191" s="477">
        <f t="shared" si="10"/>
        <v>-2.6975659811876506E-2</v>
      </c>
      <c r="K191" s="163">
        <v>0</v>
      </c>
      <c r="L191" s="163">
        <v>0</v>
      </c>
      <c r="M191" s="163">
        <v>225592.9052857912</v>
      </c>
      <c r="N191" s="163">
        <v>338245.93757985398</v>
      </c>
      <c r="O191" s="163">
        <v>0</v>
      </c>
      <c r="P191" s="164">
        <v>-1374749.0915999999</v>
      </c>
      <c r="Q191" s="164">
        <v>165735.03372375845</v>
      </c>
      <c r="R191" s="164">
        <v>-499370.01295573113</v>
      </c>
      <c r="S191" s="165">
        <v>25016.85</v>
      </c>
      <c r="T191" s="207">
        <f t="shared" si="11"/>
        <v>-1735829.7041540237</v>
      </c>
      <c r="U191" s="166">
        <v>5639448.7629510975</v>
      </c>
      <c r="V191" s="207">
        <f t="shared" si="13"/>
        <v>3903619.0587970736</v>
      </c>
      <c r="W191" s="207">
        <v>3330180.2490723021</v>
      </c>
      <c r="X191" s="87">
        <f t="shared" si="12"/>
        <v>7233799.3078693757</v>
      </c>
      <c r="Y191" s="91">
        <f t="shared" si="14"/>
        <v>419.27776664170727</v>
      </c>
      <c r="Z191" s="324">
        <v>10</v>
      </c>
    </row>
    <row r="192" spans="1:26" s="169" customFormat="1" ht="16.5">
      <c r="A192" s="91">
        <v>595</v>
      </c>
      <c r="B192" s="86" t="s">
        <v>140</v>
      </c>
      <c r="C192" s="87">
        <v>4269</v>
      </c>
      <c r="D192" s="87">
        <v>5424114.5099999998</v>
      </c>
      <c r="E192" s="87">
        <v>1350742.5595709439</v>
      </c>
      <c r="F192" s="87">
        <v>6774857.0695709437</v>
      </c>
      <c r="G192" s="160">
        <v>1359.93</v>
      </c>
      <c r="H192" s="161">
        <v>5805541.1699999999</v>
      </c>
      <c r="I192" s="161">
        <v>969315.89957094379</v>
      </c>
      <c r="J192" s="477">
        <f t="shared" si="10"/>
        <v>0.14307547592769085</v>
      </c>
      <c r="K192" s="163">
        <v>513207.14995799999</v>
      </c>
      <c r="L192" s="163">
        <v>0</v>
      </c>
      <c r="M192" s="163">
        <v>46603.313306978227</v>
      </c>
      <c r="N192" s="163">
        <v>74767.198964065377</v>
      </c>
      <c r="O192" s="163">
        <v>0</v>
      </c>
      <c r="P192" s="164">
        <v>-278415.36499999999</v>
      </c>
      <c r="Q192" s="164">
        <v>914864.01242104999</v>
      </c>
      <c r="R192" s="164">
        <v>330125.10693155747</v>
      </c>
      <c r="S192" s="165">
        <v>6190.05</v>
      </c>
      <c r="T192" s="207">
        <f t="shared" si="11"/>
        <v>2576657.3661525948</v>
      </c>
      <c r="U192" s="166">
        <v>1873859.849253223</v>
      </c>
      <c r="V192" s="207">
        <f t="shared" si="13"/>
        <v>4450517.2154058181</v>
      </c>
      <c r="W192" s="207">
        <v>972282.43669580948</v>
      </c>
      <c r="X192" s="87">
        <f t="shared" si="12"/>
        <v>5422799.6521016276</v>
      </c>
      <c r="Y192" s="91">
        <f t="shared" si="14"/>
        <v>1270.2739873744736</v>
      </c>
      <c r="Z192" s="324">
        <v>11</v>
      </c>
    </row>
    <row r="193" spans="1:26" s="169" customFormat="1" ht="16.5">
      <c r="A193" s="91">
        <v>598</v>
      </c>
      <c r="B193" s="86" t="s">
        <v>333</v>
      </c>
      <c r="C193" s="87">
        <v>19097</v>
      </c>
      <c r="D193" s="87">
        <v>27913061.250000004</v>
      </c>
      <c r="E193" s="87">
        <v>8291359.9300697045</v>
      </c>
      <c r="F193" s="87">
        <v>36204421.180069707</v>
      </c>
      <c r="G193" s="160">
        <v>1359.93</v>
      </c>
      <c r="H193" s="161">
        <v>25970583.210000001</v>
      </c>
      <c r="I193" s="161">
        <v>10233837.970069706</v>
      </c>
      <c r="J193" s="477">
        <f t="shared" si="10"/>
        <v>0.28266818351189016</v>
      </c>
      <c r="K193" s="163">
        <v>0</v>
      </c>
      <c r="L193" s="163">
        <v>0</v>
      </c>
      <c r="M193" s="163">
        <v>333226.70445209218</v>
      </c>
      <c r="N193" s="163">
        <v>243200.01808449169</v>
      </c>
      <c r="O193" s="163">
        <v>0</v>
      </c>
      <c r="P193" s="164">
        <v>-1498442.0699999998</v>
      </c>
      <c r="Q193" s="164">
        <v>-4824456.9681539834</v>
      </c>
      <c r="R193" s="164">
        <v>-2342879.3679168504</v>
      </c>
      <c r="S193" s="165">
        <v>27690.649999999998</v>
      </c>
      <c r="T193" s="207">
        <f t="shared" si="11"/>
        <v>2172176.9365354571</v>
      </c>
      <c r="U193" s="166">
        <v>793397.84845776111</v>
      </c>
      <c r="V193" s="207">
        <f t="shared" si="13"/>
        <v>2965574.7849932183</v>
      </c>
      <c r="W193" s="207">
        <v>3057466.6288290229</v>
      </c>
      <c r="X193" s="87">
        <f t="shared" si="12"/>
        <v>6023041.4138222411</v>
      </c>
      <c r="Y193" s="91">
        <f t="shared" si="14"/>
        <v>315.39202041274763</v>
      </c>
      <c r="Z193" s="324">
        <v>15</v>
      </c>
    </row>
    <row r="194" spans="1:26" s="169" customFormat="1" ht="16.5">
      <c r="A194" s="91">
        <v>599</v>
      </c>
      <c r="B194" s="86" t="s">
        <v>141</v>
      </c>
      <c r="C194" s="87">
        <v>11172</v>
      </c>
      <c r="D194" s="87">
        <v>24196569.440000001</v>
      </c>
      <c r="E194" s="87">
        <v>4416795.2120929183</v>
      </c>
      <c r="F194" s="87">
        <v>28613364.652092919</v>
      </c>
      <c r="G194" s="160">
        <v>1359.93</v>
      </c>
      <c r="H194" s="161">
        <v>15193137.960000001</v>
      </c>
      <c r="I194" s="161">
        <v>13420226.692092918</v>
      </c>
      <c r="J194" s="477">
        <f t="shared" si="10"/>
        <v>0.46901952480136927</v>
      </c>
      <c r="K194" s="163">
        <v>0</v>
      </c>
      <c r="L194" s="163">
        <v>0</v>
      </c>
      <c r="M194" s="163">
        <v>120308.29001939096</v>
      </c>
      <c r="N194" s="163">
        <v>191210.8770557004</v>
      </c>
      <c r="O194" s="163">
        <v>52666.648721801066</v>
      </c>
      <c r="P194" s="164">
        <v>-433741.68</v>
      </c>
      <c r="Q194" s="164">
        <v>-2312518.0982698658</v>
      </c>
      <c r="R194" s="164">
        <v>-2124095.3556408966</v>
      </c>
      <c r="S194" s="165">
        <v>16199.4</v>
      </c>
      <c r="T194" s="207">
        <f t="shared" si="11"/>
        <v>8930256.7739790492</v>
      </c>
      <c r="U194" s="166">
        <v>5139984.3420412242</v>
      </c>
      <c r="V194" s="207">
        <f t="shared" si="13"/>
        <v>14070241.116020273</v>
      </c>
      <c r="W194" s="207">
        <v>2039832.4276491948</v>
      </c>
      <c r="X194" s="87">
        <f t="shared" si="12"/>
        <v>16110073.543669468</v>
      </c>
      <c r="Y194" s="91">
        <f t="shared" si="14"/>
        <v>1442.0044346284881</v>
      </c>
      <c r="Z194" s="324">
        <v>15</v>
      </c>
    </row>
    <row r="195" spans="1:26" s="169" customFormat="1" ht="16.5">
      <c r="A195" s="91">
        <v>601</v>
      </c>
      <c r="B195" s="86" t="s">
        <v>142</v>
      </c>
      <c r="C195" s="87">
        <v>3873</v>
      </c>
      <c r="D195" s="87">
        <v>5272534.16</v>
      </c>
      <c r="E195" s="87">
        <v>1221203.2562475319</v>
      </c>
      <c r="F195" s="87">
        <v>6493737.4162475318</v>
      </c>
      <c r="G195" s="160">
        <v>1359.93</v>
      </c>
      <c r="H195" s="161">
        <v>5267008.8900000006</v>
      </c>
      <c r="I195" s="161">
        <v>1226728.5262475312</v>
      </c>
      <c r="J195" s="477">
        <f t="shared" si="10"/>
        <v>0.18890947502407757</v>
      </c>
      <c r="K195" s="163">
        <v>527357.54453100008</v>
      </c>
      <c r="L195" s="163">
        <v>0</v>
      </c>
      <c r="M195" s="163">
        <v>47827.03065439545</v>
      </c>
      <c r="N195" s="163">
        <v>65693.70121586851</v>
      </c>
      <c r="O195" s="163">
        <v>0</v>
      </c>
      <c r="P195" s="164">
        <v>-212028</v>
      </c>
      <c r="Q195" s="164">
        <v>1213531.6001117597</v>
      </c>
      <c r="R195" s="164">
        <v>750790.6790730455</v>
      </c>
      <c r="S195" s="165">
        <v>5615.8499999999995</v>
      </c>
      <c r="T195" s="207">
        <f t="shared" si="11"/>
        <v>3625516.9318336006</v>
      </c>
      <c r="U195" s="166">
        <v>1367236.6260995921</v>
      </c>
      <c r="V195" s="207">
        <f t="shared" si="13"/>
        <v>4992753.5579331927</v>
      </c>
      <c r="W195" s="207">
        <v>858001.98963607987</v>
      </c>
      <c r="X195" s="87">
        <f t="shared" si="12"/>
        <v>5850755.547569273</v>
      </c>
      <c r="Y195" s="91">
        <f t="shared" si="14"/>
        <v>1510.6520907744057</v>
      </c>
      <c r="Z195" s="324">
        <v>13</v>
      </c>
    </row>
    <row r="196" spans="1:26" s="169" customFormat="1" ht="16.5">
      <c r="A196" s="91">
        <v>604</v>
      </c>
      <c r="B196" s="86" t="s">
        <v>334</v>
      </c>
      <c r="C196" s="87">
        <v>20206</v>
      </c>
      <c r="D196" s="87">
        <v>36913027.000000007</v>
      </c>
      <c r="E196" s="87">
        <v>2604358.2159679867</v>
      </c>
      <c r="F196" s="87">
        <v>39517385.215967998</v>
      </c>
      <c r="G196" s="160">
        <v>1359.93</v>
      </c>
      <c r="H196" s="161">
        <v>27478745.580000002</v>
      </c>
      <c r="I196" s="161">
        <v>12038639.635967996</v>
      </c>
      <c r="J196" s="477">
        <f t="shared" si="10"/>
        <v>0.3046416044527025</v>
      </c>
      <c r="K196" s="163">
        <v>0</v>
      </c>
      <c r="L196" s="163">
        <v>0</v>
      </c>
      <c r="M196" s="163">
        <v>256879.61650471401</v>
      </c>
      <c r="N196" s="163">
        <v>421937.30915339204</v>
      </c>
      <c r="O196" s="163">
        <v>288102.45003786898</v>
      </c>
      <c r="P196" s="164">
        <v>-1294592.95</v>
      </c>
      <c r="Q196" s="164">
        <v>3224678.1876852023</v>
      </c>
      <c r="R196" s="164">
        <v>1726773.8405102009</v>
      </c>
      <c r="S196" s="165">
        <v>29298.7</v>
      </c>
      <c r="T196" s="207">
        <f t="shared" si="11"/>
        <v>16691716.789859373</v>
      </c>
      <c r="U196" s="166">
        <v>-225089.59206355282</v>
      </c>
      <c r="V196" s="207">
        <f t="shared" si="13"/>
        <v>16466627.197795819</v>
      </c>
      <c r="W196" s="207">
        <v>2135859.3612966971</v>
      </c>
      <c r="X196" s="87">
        <f t="shared" si="12"/>
        <v>18602486.559092518</v>
      </c>
      <c r="Y196" s="91">
        <f t="shared" si="14"/>
        <v>920.64171825658309</v>
      </c>
      <c r="Z196" s="324">
        <v>6</v>
      </c>
    </row>
    <row r="197" spans="1:26" s="169" customFormat="1" ht="16.5">
      <c r="A197" s="91">
        <v>607</v>
      </c>
      <c r="B197" s="86" t="s">
        <v>143</v>
      </c>
      <c r="C197" s="87">
        <v>4161</v>
      </c>
      <c r="D197" s="87">
        <v>5117630.5200000005</v>
      </c>
      <c r="E197" s="87">
        <v>1171591.5797334947</v>
      </c>
      <c r="F197" s="87">
        <v>6289222.0997334952</v>
      </c>
      <c r="G197" s="160">
        <v>1359.93</v>
      </c>
      <c r="H197" s="161">
        <v>5658668.7300000004</v>
      </c>
      <c r="I197" s="161">
        <v>630553.36973349471</v>
      </c>
      <c r="J197" s="477">
        <f t="shared" si="10"/>
        <v>0.10025935795147294</v>
      </c>
      <c r="K197" s="163">
        <v>157444.561568</v>
      </c>
      <c r="L197" s="163">
        <v>0</v>
      </c>
      <c r="M197" s="163">
        <v>43068.613139439134</v>
      </c>
      <c r="N197" s="163">
        <v>69896.426008896902</v>
      </c>
      <c r="O197" s="163">
        <v>0</v>
      </c>
      <c r="P197" s="164">
        <v>-268956.78499999997</v>
      </c>
      <c r="Q197" s="164">
        <v>5553.6146347195299</v>
      </c>
      <c r="R197" s="164">
        <v>200178.43217665635</v>
      </c>
      <c r="S197" s="165">
        <v>6033.45</v>
      </c>
      <c r="T197" s="207">
        <f t="shared" si="11"/>
        <v>843771.68226120668</v>
      </c>
      <c r="U197" s="166">
        <v>2474426.6791838934</v>
      </c>
      <c r="V197" s="207">
        <f t="shared" si="13"/>
        <v>3318198.3614451</v>
      </c>
      <c r="W197" s="207">
        <v>938647.58690160897</v>
      </c>
      <c r="X197" s="87">
        <f t="shared" si="12"/>
        <v>4256845.9483467089</v>
      </c>
      <c r="Y197" s="91">
        <f t="shared" si="14"/>
        <v>1023.0343543250923</v>
      </c>
      <c r="Z197" s="324">
        <v>12</v>
      </c>
    </row>
    <row r="198" spans="1:26" s="169" customFormat="1" ht="16.5">
      <c r="A198" s="91">
        <v>608</v>
      </c>
      <c r="B198" s="86" t="s">
        <v>335</v>
      </c>
      <c r="C198" s="87">
        <v>2013</v>
      </c>
      <c r="D198" s="87">
        <v>2711715.02</v>
      </c>
      <c r="E198" s="87">
        <v>446299.62308225309</v>
      </c>
      <c r="F198" s="87">
        <v>3158014.6430822532</v>
      </c>
      <c r="G198" s="160">
        <v>1359.93</v>
      </c>
      <c r="H198" s="161">
        <v>2737539.0900000003</v>
      </c>
      <c r="I198" s="161">
        <v>420475.55308225285</v>
      </c>
      <c r="J198" s="477">
        <f t="shared" si="10"/>
        <v>0.13314553623217676</v>
      </c>
      <c r="K198" s="163">
        <v>13338.476184000001</v>
      </c>
      <c r="L198" s="163">
        <v>0</v>
      </c>
      <c r="M198" s="163">
        <v>18488.560679419123</v>
      </c>
      <c r="N198" s="163">
        <v>27824.243000073591</v>
      </c>
      <c r="O198" s="163">
        <v>0</v>
      </c>
      <c r="P198" s="164">
        <v>-104250.91</v>
      </c>
      <c r="Q198" s="164">
        <v>43624.965495833691</v>
      </c>
      <c r="R198" s="164">
        <v>665.98425733721444</v>
      </c>
      <c r="S198" s="165">
        <v>2918.85</v>
      </c>
      <c r="T198" s="207">
        <f t="shared" si="11"/>
        <v>423085.72269891645</v>
      </c>
      <c r="U198" s="166">
        <v>910821.21345676505</v>
      </c>
      <c r="V198" s="207">
        <f t="shared" si="13"/>
        <v>1333906.9361556815</v>
      </c>
      <c r="W198" s="207">
        <v>418388.12446064886</v>
      </c>
      <c r="X198" s="87">
        <f t="shared" si="12"/>
        <v>1752295.0606163302</v>
      </c>
      <c r="Y198" s="91">
        <f t="shared" si="14"/>
        <v>870.48934953617993</v>
      </c>
      <c r="Z198" s="324">
        <v>4</v>
      </c>
    </row>
    <row r="199" spans="1:26" s="169" customFormat="1" ht="16.5">
      <c r="A199" s="91">
        <v>609</v>
      </c>
      <c r="B199" s="86" t="s">
        <v>336</v>
      </c>
      <c r="C199" s="87">
        <v>83482</v>
      </c>
      <c r="D199" s="87">
        <v>110308808.66</v>
      </c>
      <c r="E199" s="87">
        <v>15065366.020987015</v>
      </c>
      <c r="F199" s="87">
        <v>125374174.68098702</v>
      </c>
      <c r="G199" s="160">
        <v>1359.93</v>
      </c>
      <c r="H199" s="161">
        <v>113529676.26000001</v>
      </c>
      <c r="I199" s="161">
        <v>11844498.42098701</v>
      </c>
      <c r="J199" s="477">
        <f t="shared" si="10"/>
        <v>9.4473191557393574E-2</v>
      </c>
      <c r="K199" s="163">
        <v>0</v>
      </c>
      <c r="L199" s="163">
        <v>0</v>
      </c>
      <c r="M199" s="163">
        <v>1106010.5937117904</v>
      </c>
      <c r="N199" s="163">
        <v>1646437.7481174301</v>
      </c>
      <c r="O199" s="163">
        <v>0</v>
      </c>
      <c r="P199" s="164">
        <v>-7046338.340499999</v>
      </c>
      <c r="Q199" s="164">
        <v>-13124890.693792341</v>
      </c>
      <c r="R199" s="164">
        <v>-3347817.7502436833</v>
      </c>
      <c r="S199" s="165">
        <v>121048.9</v>
      </c>
      <c r="T199" s="207">
        <f t="shared" si="11"/>
        <v>-8801051.1217197925</v>
      </c>
      <c r="U199" s="166">
        <v>25221432.871527642</v>
      </c>
      <c r="V199" s="207">
        <f t="shared" si="13"/>
        <v>16420381.74980785</v>
      </c>
      <c r="W199" s="207">
        <v>13537031.482079027</v>
      </c>
      <c r="X199" s="87">
        <f t="shared" si="12"/>
        <v>29957413.231886879</v>
      </c>
      <c r="Y199" s="91">
        <f t="shared" si="14"/>
        <v>358.84877257237343</v>
      </c>
      <c r="Z199" s="324">
        <v>4</v>
      </c>
    </row>
    <row r="200" spans="1:26" s="169" customFormat="1" ht="16.5">
      <c r="A200" s="91">
        <v>611</v>
      </c>
      <c r="B200" s="86" t="s">
        <v>337</v>
      </c>
      <c r="C200" s="87">
        <v>5066</v>
      </c>
      <c r="D200" s="87">
        <v>9300179.2200000007</v>
      </c>
      <c r="E200" s="87">
        <v>784044.57962828828</v>
      </c>
      <c r="F200" s="87">
        <v>10084223.799628289</v>
      </c>
      <c r="G200" s="160">
        <v>1359.93</v>
      </c>
      <c r="H200" s="161">
        <v>6889405.3799999999</v>
      </c>
      <c r="I200" s="161">
        <v>3194818.4196282895</v>
      </c>
      <c r="J200" s="477">
        <f t="shared" si="10"/>
        <v>0.31681351813572922</v>
      </c>
      <c r="K200" s="163">
        <v>0</v>
      </c>
      <c r="L200" s="163">
        <v>0</v>
      </c>
      <c r="M200" s="163">
        <v>27678.75410831179</v>
      </c>
      <c r="N200" s="163">
        <v>85981.687898737684</v>
      </c>
      <c r="O200" s="163">
        <v>0</v>
      </c>
      <c r="P200" s="164">
        <v>-273194.20999999996</v>
      </c>
      <c r="Q200" s="164">
        <v>450249.09415179363</v>
      </c>
      <c r="R200" s="164">
        <v>202976.75938680599</v>
      </c>
      <c r="S200" s="164">
        <v>7345.7</v>
      </c>
      <c r="T200" s="207">
        <f t="shared" si="11"/>
        <v>3695856.2051739385</v>
      </c>
      <c r="U200" s="166">
        <v>1401689.3084296016</v>
      </c>
      <c r="V200" s="207">
        <f t="shared" si="13"/>
        <v>5097545.5136035401</v>
      </c>
      <c r="W200" s="207">
        <v>758884.41692466091</v>
      </c>
      <c r="X200" s="87">
        <f t="shared" si="12"/>
        <v>5856429.9305282012</v>
      </c>
      <c r="Y200" s="91">
        <f t="shared" si="14"/>
        <v>1156.0264371354522</v>
      </c>
      <c r="Z200" s="324">
        <v>1</v>
      </c>
    </row>
    <row r="201" spans="1:26" s="169" customFormat="1" ht="16.5">
      <c r="A201" s="91">
        <v>614</v>
      </c>
      <c r="B201" s="86" t="s">
        <v>144</v>
      </c>
      <c r="C201" s="87">
        <v>3066</v>
      </c>
      <c r="D201" s="87">
        <v>2430684.7199999997</v>
      </c>
      <c r="E201" s="87">
        <v>2718563.2831087662</v>
      </c>
      <c r="F201" s="87">
        <v>5149248.0031087659</v>
      </c>
      <c r="G201" s="160">
        <v>1359.93</v>
      </c>
      <c r="H201" s="161">
        <v>4169545.3800000004</v>
      </c>
      <c r="I201" s="161">
        <v>979702.62310876558</v>
      </c>
      <c r="J201" s="477">
        <f t="shared" si="10"/>
        <v>0.19026130077970371</v>
      </c>
      <c r="K201" s="163">
        <v>1015725.8377560001</v>
      </c>
      <c r="L201" s="163">
        <v>0</v>
      </c>
      <c r="M201" s="163">
        <v>36036.338405908864</v>
      </c>
      <c r="N201" s="163">
        <v>49472.672807786832</v>
      </c>
      <c r="O201" s="163">
        <v>0</v>
      </c>
      <c r="P201" s="164">
        <v>-133988.40499999997</v>
      </c>
      <c r="Q201" s="164">
        <v>-529647.12186705426</v>
      </c>
      <c r="R201" s="164">
        <v>-341448.28079382353</v>
      </c>
      <c r="S201" s="165">
        <v>4445.7</v>
      </c>
      <c r="T201" s="207">
        <f t="shared" si="11"/>
        <v>1080299.3644175837</v>
      </c>
      <c r="U201" s="166">
        <v>1614527.325047821</v>
      </c>
      <c r="V201" s="207">
        <f t="shared" si="13"/>
        <v>2694826.6894654045</v>
      </c>
      <c r="W201" s="207">
        <v>765773.22457206773</v>
      </c>
      <c r="X201" s="87">
        <f t="shared" si="12"/>
        <v>3460599.9140374721</v>
      </c>
      <c r="Y201" s="91">
        <f t="shared" si="14"/>
        <v>1128.7018636782361</v>
      </c>
      <c r="Z201" s="324">
        <v>19</v>
      </c>
    </row>
    <row r="202" spans="1:26" s="169" customFormat="1" ht="16.5">
      <c r="A202" s="91">
        <v>615</v>
      </c>
      <c r="B202" s="86" t="s">
        <v>145</v>
      </c>
      <c r="C202" s="87">
        <v>7702</v>
      </c>
      <c r="D202" s="87">
        <v>11186634.84</v>
      </c>
      <c r="E202" s="87">
        <v>5343028.7588806404</v>
      </c>
      <c r="F202" s="87">
        <v>16529663.598880641</v>
      </c>
      <c r="G202" s="160">
        <v>1359.93</v>
      </c>
      <c r="H202" s="161">
        <v>10474180.860000001</v>
      </c>
      <c r="I202" s="161">
        <v>6055482.7388806399</v>
      </c>
      <c r="J202" s="477">
        <f t="shared" si="10"/>
        <v>0.36634034943643418</v>
      </c>
      <c r="K202" s="163">
        <v>2163151.5718520004</v>
      </c>
      <c r="L202" s="163">
        <v>0</v>
      </c>
      <c r="M202" s="163">
        <v>97372.438214182446</v>
      </c>
      <c r="N202" s="163">
        <v>108607.04137790459</v>
      </c>
      <c r="O202" s="163">
        <v>0</v>
      </c>
      <c r="P202" s="164">
        <v>-480686.62969999999</v>
      </c>
      <c r="Q202" s="164">
        <v>2028894.164462195</v>
      </c>
      <c r="R202" s="164">
        <v>483654.7357061751</v>
      </c>
      <c r="S202" s="165">
        <v>11167.9</v>
      </c>
      <c r="T202" s="207">
        <f t="shared" si="11"/>
        <v>10467643.960793097</v>
      </c>
      <c r="U202" s="166">
        <v>3213503.9102800032</v>
      </c>
      <c r="V202" s="207">
        <f t="shared" si="13"/>
        <v>13681147.871073101</v>
      </c>
      <c r="W202" s="207">
        <v>1559906.3044823692</v>
      </c>
      <c r="X202" s="87">
        <f t="shared" si="12"/>
        <v>15241054.175555469</v>
      </c>
      <c r="Y202" s="91">
        <f t="shared" si="14"/>
        <v>1978.8436997605129</v>
      </c>
      <c r="Z202" s="324">
        <v>17</v>
      </c>
    </row>
    <row r="203" spans="1:26" s="169" customFormat="1" ht="16.5">
      <c r="A203" s="91">
        <v>616</v>
      </c>
      <c r="B203" s="86" t="s">
        <v>146</v>
      </c>
      <c r="C203" s="87">
        <v>1848</v>
      </c>
      <c r="D203" s="87">
        <v>2693383.6999999997</v>
      </c>
      <c r="E203" s="87">
        <v>370436.51315404096</v>
      </c>
      <c r="F203" s="87">
        <v>3063820.2131540407</v>
      </c>
      <c r="G203" s="160">
        <v>1359.93</v>
      </c>
      <c r="H203" s="161">
        <v>2513150.64</v>
      </c>
      <c r="I203" s="161">
        <v>550669.57315404061</v>
      </c>
      <c r="J203" s="477">
        <f t="shared" ref="J203:J266" si="15">I203/F203</f>
        <v>0.17973299176949925</v>
      </c>
      <c r="K203" s="163">
        <v>0</v>
      </c>
      <c r="L203" s="163">
        <v>0</v>
      </c>
      <c r="M203" s="163">
        <v>14779.23076361988</v>
      </c>
      <c r="N203" s="163">
        <v>30952.419636113893</v>
      </c>
      <c r="O203" s="163">
        <v>0</v>
      </c>
      <c r="P203" s="164">
        <v>-96503.680000000008</v>
      </c>
      <c r="Q203" s="164">
        <v>-16580.564826977003</v>
      </c>
      <c r="R203" s="164">
        <v>-39335.543554665368</v>
      </c>
      <c r="S203" s="165">
        <v>2679.6</v>
      </c>
      <c r="T203" s="207">
        <f t="shared" ref="T203:T266" si="16">SUM(K203:S203)+I203</f>
        <v>446661.03517213202</v>
      </c>
      <c r="U203" s="166">
        <v>778797.28146034305</v>
      </c>
      <c r="V203" s="207">
        <f t="shared" si="13"/>
        <v>1225458.316632475</v>
      </c>
      <c r="W203" s="207">
        <v>391264.80938673939</v>
      </c>
      <c r="X203" s="87">
        <f t="shared" ref="X203:X266" si="17">SUM(V203:W203)</f>
        <v>1616723.1260192143</v>
      </c>
      <c r="Y203" s="91">
        <f t="shared" si="14"/>
        <v>874.85017641732372</v>
      </c>
      <c r="Z203" s="324">
        <v>1</v>
      </c>
    </row>
    <row r="204" spans="1:26" s="169" customFormat="1" ht="16.5">
      <c r="A204" s="91">
        <v>619</v>
      </c>
      <c r="B204" s="86" t="s">
        <v>147</v>
      </c>
      <c r="C204" s="87">
        <v>2721</v>
      </c>
      <c r="D204" s="87">
        <v>3314663.34</v>
      </c>
      <c r="E204" s="87">
        <v>615479.26334751514</v>
      </c>
      <c r="F204" s="87">
        <v>3930142.6033475148</v>
      </c>
      <c r="G204" s="160">
        <v>1359.93</v>
      </c>
      <c r="H204" s="161">
        <v>3700369.5300000003</v>
      </c>
      <c r="I204" s="161">
        <v>229773.0733475145</v>
      </c>
      <c r="J204" s="477">
        <f t="shared" si="15"/>
        <v>5.8464309450706534E-2</v>
      </c>
      <c r="K204" s="163">
        <v>79895.467711999998</v>
      </c>
      <c r="L204" s="163">
        <v>0</v>
      </c>
      <c r="M204" s="163">
        <v>29151.185471099103</v>
      </c>
      <c r="N204" s="163">
        <v>47090.627980504396</v>
      </c>
      <c r="O204" s="163">
        <v>0</v>
      </c>
      <c r="P204" s="164">
        <v>-172841.77499999999</v>
      </c>
      <c r="Q204" s="164">
        <v>738596.321678682</v>
      </c>
      <c r="R204" s="164">
        <v>413689.23469098029</v>
      </c>
      <c r="S204" s="165">
        <v>3945.45</v>
      </c>
      <c r="T204" s="207">
        <f t="shared" si="16"/>
        <v>1369299.5858807804</v>
      </c>
      <c r="U204" s="166">
        <v>1701155.8638123588</v>
      </c>
      <c r="V204" s="207">
        <f t="shared" ref="V204:V267" si="18">SUM(T204:U204)</f>
        <v>3070455.4496931392</v>
      </c>
      <c r="W204" s="207">
        <v>692332.35488204181</v>
      </c>
      <c r="X204" s="87">
        <f t="shared" si="17"/>
        <v>3762787.8045751811</v>
      </c>
      <c r="Y204" s="91">
        <f t="shared" ref="Y204:Y267" si="19">X204/C204</f>
        <v>1382.8694614388758</v>
      </c>
      <c r="Z204" s="324">
        <v>6</v>
      </c>
    </row>
    <row r="205" spans="1:26" s="169" customFormat="1" ht="16.5">
      <c r="A205" s="91">
        <v>620</v>
      </c>
      <c r="B205" s="86" t="s">
        <v>148</v>
      </c>
      <c r="C205" s="87">
        <v>2446</v>
      </c>
      <c r="D205" s="87">
        <v>2214210.04</v>
      </c>
      <c r="E205" s="87">
        <v>2215252.9912132872</v>
      </c>
      <c r="F205" s="87">
        <v>4429463.0312132873</v>
      </c>
      <c r="G205" s="160">
        <v>1359.93</v>
      </c>
      <c r="H205" s="161">
        <v>3326388.7800000003</v>
      </c>
      <c r="I205" s="161">
        <v>1103074.251213287</v>
      </c>
      <c r="J205" s="477">
        <f t="shared" si="15"/>
        <v>0.24903114518401132</v>
      </c>
      <c r="K205" s="163">
        <v>808410.56792400009</v>
      </c>
      <c r="L205" s="163">
        <v>0</v>
      </c>
      <c r="M205" s="163">
        <v>27973.246420827203</v>
      </c>
      <c r="N205" s="163">
        <v>28912.609499569502</v>
      </c>
      <c r="O205" s="163">
        <v>0</v>
      </c>
      <c r="P205" s="164">
        <v>-135984.465</v>
      </c>
      <c r="Q205" s="164">
        <v>425094.39130486135</v>
      </c>
      <c r="R205" s="164">
        <v>477446.47942081996</v>
      </c>
      <c r="S205" s="165">
        <v>3546.7</v>
      </c>
      <c r="T205" s="207">
        <f t="shared" si="16"/>
        <v>2738473.7807833655</v>
      </c>
      <c r="U205" s="166">
        <v>549017.33422370197</v>
      </c>
      <c r="V205" s="207">
        <f t="shared" si="18"/>
        <v>3287491.1150070676</v>
      </c>
      <c r="W205" s="207">
        <v>592880.19126909296</v>
      </c>
      <c r="X205" s="87">
        <f t="shared" si="17"/>
        <v>3880371.3062761603</v>
      </c>
      <c r="Y205" s="91">
        <f t="shared" si="19"/>
        <v>1586.4150884203436</v>
      </c>
      <c r="Z205" s="324">
        <v>18</v>
      </c>
    </row>
    <row r="206" spans="1:26" s="169" customFormat="1" ht="16.5">
      <c r="A206" s="91">
        <v>623</v>
      </c>
      <c r="B206" s="86" t="s">
        <v>149</v>
      </c>
      <c r="C206" s="87">
        <v>2117</v>
      </c>
      <c r="D206" s="87">
        <v>1422338.4500000002</v>
      </c>
      <c r="E206" s="87">
        <v>1664688.6918296756</v>
      </c>
      <c r="F206" s="87">
        <v>3087027.141829676</v>
      </c>
      <c r="G206" s="160">
        <v>1359.93</v>
      </c>
      <c r="H206" s="161">
        <v>2878971.81</v>
      </c>
      <c r="I206" s="161">
        <v>208055.33182967594</v>
      </c>
      <c r="J206" s="477">
        <f t="shared" si="15"/>
        <v>6.7396664256849356E-2</v>
      </c>
      <c r="K206" s="163">
        <v>677901.15881200007</v>
      </c>
      <c r="L206" s="163">
        <v>0</v>
      </c>
      <c r="M206" s="163">
        <v>21788.766773611307</v>
      </c>
      <c r="N206" s="163">
        <v>40781.806142990303</v>
      </c>
      <c r="O206" s="163">
        <v>0</v>
      </c>
      <c r="P206" s="164">
        <v>-112044.98499999999</v>
      </c>
      <c r="Q206" s="164">
        <v>488578.59961381136</v>
      </c>
      <c r="R206" s="164">
        <v>130320.03979379506</v>
      </c>
      <c r="S206" s="165">
        <v>3069.65</v>
      </c>
      <c r="T206" s="207">
        <f t="shared" si="16"/>
        <v>1458450.367965884</v>
      </c>
      <c r="U206" s="166">
        <v>-113436.74708953541</v>
      </c>
      <c r="V206" s="207">
        <f t="shared" si="18"/>
        <v>1345013.6208763486</v>
      </c>
      <c r="W206" s="207">
        <v>477548.71115935512</v>
      </c>
      <c r="X206" s="87">
        <f t="shared" si="17"/>
        <v>1822562.3320357036</v>
      </c>
      <c r="Y206" s="91">
        <f t="shared" si="19"/>
        <v>860.91749269518357</v>
      </c>
      <c r="Z206" s="324">
        <v>10</v>
      </c>
    </row>
    <row r="207" spans="1:26" s="169" customFormat="1" ht="16.5">
      <c r="A207" s="91">
        <v>624</v>
      </c>
      <c r="B207" s="86" t="s">
        <v>338</v>
      </c>
      <c r="C207" s="87">
        <v>5119</v>
      </c>
      <c r="D207" s="87">
        <v>7670556.8100000005</v>
      </c>
      <c r="E207" s="87">
        <v>1304947.2064669519</v>
      </c>
      <c r="F207" s="87">
        <v>8975504.0164669529</v>
      </c>
      <c r="G207" s="160">
        <v>1359.93</v>
      </c>
      <c r="H207" s="161">
        <v>6961481.6699999999</v>
      </c>
      <c r="I207" s="161">
        <v>2014022.3464669529</v>
      </c>
      <c r="J207" s="477">
        <f t="shared" si="15"/>
        <v>0.22439100275281665</v>
      </c>
      <c r="K207" s="163">
        <v>0</v>
      </c>
      <c r="L207" s="163">
        <v>0</v>
      </c>
      <c r="M207" s="163">
        <v>34152.595037880368</v>
      </c>
      <c r="N207" s="163">
        <v>98176.05055513863</v>
      </c>
      <c r="O207" s="163">
        <v>0</v>
      </c>
      <c r="P207" s="164">
        <v>-281106.14749999996</v>
      </c>
      <c r="Q207" s="164">
        <v>1230772.7042678252</v>
      </c>
      <c r="R207" s="164">
        <v>1242135.8190745302</v>
      </c>
      <c r="S207" s="165">
        <v>7422.55</v>
      </c>
      <c r="T207" s="207">
        <f t="shared" si="16"/>
        <v>4345575.9179023271</v>
      </c>
      <c r="U207" s="166">
        <v>1198328.5299624959</v>
      </c>
      <c r="V207" s="207">
        <f t="shared" si="18"/>
        <v>5543904.447864823</v>
      </c>
      <c r="W207" s="207">
        <v>739756.86131195829</v>
      </c>
      <c r="X207" s="87">
        <f t="shared" si="17"/>
        <v>6283661.3091767812</v>
      </c>
      <c r="Y207" s="91">
        <f t="shared" si="19"/>
        <v>1227.5173489308031</v>
      </c>
      <c r="Z207" s="324">
        <v>8</v>
      </c>
    </row>
    <row r="208" spans="1:26" s="169" customFormat="1" ht="16.5">
      <c r="A208" s="91">
        <v>625</v>
      </c>
      <c r="B208" s="86" t="s">
        <v>150</v>
      </c>
      <c r="C208" s="87">
        <v>3048</v>
      </c>
      <c r="D208" s="87">
        <v>4910965.2899999991</v>
      </c>
      <c r="E208" s="87">
        <v>921676.00537156884</v>
      </c>
      <c r="F208" s="87">
        <v>5832641.2953715678</v>
      </c>
      <c r="G208" s="160">
        <v>1359.93</v>
      </c>
      <c r="H208" s="161">
        <v>4145066.64</v>
      </c>
      <c r="I208" s="161">
        <v>1687574.6553715677</v>
      </c>
      <c r="J208" s="477">
        <f t="shared" si="15"/>
        <v>0.28933283737347693</v>
      </c>
      <c r="K208" s="163">
        <v>162729.76953600001</v>
      </c>
      <c r="L208" s="163">
        <v>0</v>
      </c>
      <c r="M208" s="163">
        <v>34446.661134686474</v>
      </c>
      <c r="N208" s="163">
        <v>31914.987693309362</v>
      </c>
      <c r="O208" s="163">
        <v>0</v>
      </c>
      <c r="P208" s="164">
        <v>-140822.67500000002</v>
      </c>
      <c r="Q208" s="164">
        <v>926376.7372162512</v>
      </c>
      <c r="R208" s="164">
        <v>624383.3613538905</v>
      </c>
      <c r="S208" s="165">
        <v>4419.5999999999995</v>
      </c>
      <c r="T208" s="207">
        <f t="shared" si="16"/>
        <v>3331023.0973057053</v>
      </c>
      <c r="U208" s="166">
        <v>659656.69889648713</v>
      </c>
      <c r="V208" s="207">
        <f t="shared" si="18"/>
        <v>3990679.7962021925</v>
      </c>
      <c r="W208" s="207">
        <v>563298.79902610555</v>
      </c>
      <c r="X208" s="87">
        <f t="shared" si="17"/>
        <v>4553978.5952282976</v>
      </c>
      <c r="Y208" s="91">
        <f t="shared" si="19"/>
        <v>1494.0874656260819</v>
      </c>
      <c r="Z208" s="324">
        <v>17</v>
      </c>
    </row>
    <row r="209" spans="1:26" s="169" customFormat="1" ht="16.5">
      <c r="A209" s="91">
        <v>626</v>
      </c>
      <c r="B209" s="86" t="s">
        <v>151</v>
      </c>
      <c r="C209" s="87">
        <v>4964</v>
      </c>
      <c r="D209" s="87">
        <v>6689917.0200000005</v>
      </c>
      <c r="E209" s="87">
        <v>1600386.8449666481</v>
      </c>
      <c r="F209" s="87">
        <v>8290303.8649666486</v>
      </c>
      <c r="G209" s="160">
        <v>1359.93</v>
      </c>
      <c r="H209" s="161">
        <v>6750692.5200000005</v>
      </c>
      <c r="I209" s="161">
        <v>1539611.3449666481</v>
      </c>
      <c r="J209" s="477">
        <f t="shared" si="15"/>
        <v>0.18571229354725732</v>
      </c>
      <c r="K209" s="163">
        <v>575660.81346400012</v>
      </c>
      <c r="L209" s="163">
        <v>0</v>
      </c>
      <c r="M209" s="163">
        <v>58061.886933690883</v>
      </c>
      <c r="N209" s="163">
        <v>96295.880785642119</v>
      </c>
      <c r="O209" s="163">
        <v>0</v>
      </c>
      <c r="P209" s="164">
        <v>-319128.73499999999</v>
      </c>
      <c r="Q209" s="164">
        <v>-290975.44823777484</v>
      </c>
      <c r="R209" s="164">
        <v>-340119.33275351027</v>
      </c>
      <c r="S209" s="165">
        <v>7197.8</v>
      </c>
      <c r="T209" s="207">
        <f t="shared" si="16"/>
        <v>1326604.2101586962</v>
      </c>
      <c r="U209" s="166">
        <v>-38848.836494378142</v>
      </c>
      <c r="V209" s="207">
        <f t="shared" si="18"/>
        <v>1287755.3736643181</v>
      </c>
      <c r="W209" s="207">
        <v>958856.20401978435</v>
      </c>
      <c r="X209" s="87">
        <f t="shared" si="17"/>
        <v>2246611.5776841026</v>
      </c>
      <c r="Y209" s="91">
        <f t="shared" si="19"/>
        <v>452.58089800243806</v>
      </c>
      <c r="Z209" s="324">
        <v>17</v>
      </c>
    </row>
    <row r="210" spans="1:26" s="169" customFormat="1" ht="16.5">
      <c r="A210" s="91">
        <v>630</v>
      </c>
      <c r="B210" s="86" t="s">
        <v>152</v>
      </c>
      <c r="C210" s="87">
        <v>1631</v>
      </c>
      <c r="D210" s="87">
        <v>3275543.65</v>
      </c>
      <c r="E210" s="87">
        <v>880260.98055715859</v>
      </c>
      <c r="F210" s="87">
        <v>4155804.6305571585</v>
      </c>
      <c r="G210" s="160">
        <v>1359.93</v>
      </c>
      <c r="H210" s="161">
        <v>2218045.83</v>
      </c>
      <c r="I210" s="161">
        <v>1937758.8005571584</v>
      </c>
      <c r="J210" s="477">
        <f t="shared" si="15"/>
        <v>0.46627764604453215</v>
      </c>
      <c r="K210" s="163">
        <v>489688.64446599997</v>
      </c>
      <c r="L210" s="163">
        <v>0</v>
      </c>
      <c r="M210" s="163">
        <v>26058.812306745913</v>
      </c>
      <c r="N210" s="163">
        <v>27893.257636340441</v>
      </c>
      <c r="O210" s="163">
        <v>25520.385989830171</v>
      </c>
      <c r="P210" s="164">
        <v>-68054.030000000013</v>
      </c>
      <c r="Q210" s="164">
        <v>-353312.35339960601</v>
      </c>
      <c r="R210" s="164">
        <v>-467785.08220569883</v>
      </c>
      <c r="S210" s="165">
        <v>2364.9499999999998</v>
      </c>
      <c r="T210" s="207">
        <f t="shared" si="16"/>
        <v>1620133.3853507699</v>
      </c>
      <c r="U210" s="166">
        <v>533139.93735554046</v>
      </c>
      <c r="V210" s="207">
        <f t="shared" si="18"/>
        <v>2153273.3227063101</v>
      </c>
      <c r="W210" s="207">
        <v>293457.79005564051</v>
      </c>
      <c r="X210" s="87">
        <f t="shared" si="17"/>
        <v>2446731.1127619506</v>
      </c>
      <c r="Y210" s="91">
        <f t="shared" si="19"/>
        <v>1500.1417000379831</v>
      </c>
      <c r="Z210" s="324">
        <v>17</v>
      </c>
    </row>
    <row r="211" spans="1:26" s="169" customFormat="1" ht="16.5">
      <c r="A211" s="91">
        <v>631</v>
      </c>
      <c r="B211" s="86" t="s">
        <v>153</v>
      </c>
      <c r="C211" s="87">
        <v>1985</v>
      </c>
      <c r="D211" s="87">
        <v>2812030.9699999997</v>
      </c>
      <c r="E211" s="87">
        <v>355603.47122289427</v>
      </c>
      <c r="F211" s="87">
        <v>3167634.441222894</v>
      </c>
      <c r="G211" s="160">
        <v>1359.93</v>
      </c>
      <c r="H211" s="161">
        <v>2699461.0500000003</v>
      </c>
      <c r="I211" s="161">
        <v>468173.39122289373</v>
      </c>
      <c r="J211" s="477">
        <f t="shared" si="15"/>
        <v>0.14779905949063715</v>
      </c>
      <c r="K211" s="163">
        <v>0</v>
      </c>
      <c r="L211" s="163">
        <v>0</v>
      </c>
      <c r="M211" s="163">
        <v>14561.94414798246</v>
      </c>
      <c r="N211" s="163">
        <v>24971.365858468031</v>
      </c>
      <c r="O211" s="163">
        <v>0</v>
      </c>
      <c r="P211" s="164">
        <v>-80157.455000000002</v>
      </c>
      <c r="Q211" s="164">
        <v>562070.08676746942</v>
      </c>
      <c r="R211" s="164">
        <v>552852.39864837914</v>
      </c>
      <c r="S211" s="165">
        <v>2878.25</v>
      </c>
      <c r="T211" s="207">
        <f t="shared" si="16"/>
        <v>1545349.9816451927</v>
      </c>
      <c r="U211" s="166">
        <v>590436.74023788958</v>
      </c>
      <c r="V211" s="207">
        <f t="shared" si="18"/>
        <v>2135786.7218830823</v>
      </c>
      <c r="W211" s="207">
        <v>344417.13611322764</v>
      </c>
      <c r="X211" s="87">
        <f t="shared" si="17"/>
        <v>2480203.8579963101</v>
      </c>
      <c r="Y211" s="91">
        <f t="shared" si="19"/>
        <v>1249.4729763205592</v>
      </c>
      <c r="Z211" s="324">
        <v>2</v>
      </c>
    </row>
    <row r="212" spans="1:26" s="169" customFormat="1" ht="16.5">
      <c r="A212" s="91">
        <v>635</v>
      </c>
      <c r="B212" s="86" t="s">
        <v>154</v>
      </c>
      <c r="C212" s="87">
        <v>6439</v>
      </c>
      <c r="D212" s="87">
        <v>8961166.4799999986</v>
      </c>
      <c r="E212" s="87">
        <v>1218013.8006197237</v>
      </c>
      <c r="F212" s="87">
        <v>10179180.280619722</v>
      </c>
      <c r="G212" s="160">
        <v>1359.93</v>
      </c>
      <c r="H212" s="161">
        <v>8756589.2699999996</v>
      </c>
      <c r="I212" s="161">
        <v>1422591.0106197223</v>
      </c>
      <c r="J212" s="477">
        <f t="shared" si="15"/>
        <v>0.13975496763017475</v>
      </c>
      <c r="K212" s="163">
        <v>154496.28424799998</v>
      </c>
      <c r="L212" s="163">
        <v>0</v>
      </c>
      <c r="M212" s="163">
        <v>58991.028109189501</v>
      </c>
      <c r="N212" s="163">
        <v>97460.050981479857</v>
      </c>
      <c r="O212" s="163">
        <v>0</v>
      </c>
      <c r="P212" s="164">
        <v>-368728.57999999996</v>
      </c>
      <c r="Q212" s="164">
        <v>-40000.643998499349</v>
      </c>
      <c r="R212" s="164">
        <v>-88598.224881671558</v>
      </c>
      <c r="S212" s="165">
        <v>9336.5499999999993</v>
      </c>
      <c r="T212" s="207">
        <f t="shared" si="16"/>
        <v>1245547.4750782207</v>
      </c>
      <c r="U212" s="166">
        <v>2240823.5285403836</v>
      </c>
      <c r="V212" s="207">
        <f t="shared" si="18"/>
        <v>3486371.0036186045</v>
      </c>
      <c r="W212" s="207">
        <v>1272187.3641265316</v>
      </c>
      <c r="X212" s="87">
        <f t="shared" si="17"/>
        <v>4758558.3677451359</v>
      </c>
      <c r="Y212" s="91">
        <f t="shared" si="19"/>
        <v>739.021333707895</v>
      </c>
      <c r="Z212" s="324">
        <v>6</v>
      </c>
    </row>
    <row r="213" spans="1:26" s="169" customFormat="1" ht="16.5">
      <c r="A213" s="91">
        <v>636</v>
      </c>
      <c r="B213" s="86" t="s">
        <v>155</v>
      </c>
      <c r="C213" s="87">
        <v>8222</v>
      </c>
      <c r="D213" s="87">
        <v>13243139.140000001</v>
      </c>
      <c r="E213" s="87">
        <v>1873267.5747155694</v>
      </c>
      <c r="F213" s="87">
        <v>15116406.71471557</v>
      </c>
      <c r="G213" s="160">
        <v>1359.93</v>
      </c>
      <c r="H213" s="161">
        <v>11181344.460000001</v>
      </c>
      <c r="I213" s="161">
        <v>3935062.2547155693</v>
      </c>
      <c r="J213" s="477">
        <f t="shared" si="15"/>
        <v>0.26031730483176613</v>
      </c>
      <c r="K213" s="163">
        <v>0</v>
      </c>
      <c r="L213" s="163">
        <v>0</v>
      </c>
      <c r="M213" s="163">
        <v>77647.697458704992</v>
      </c>
      <c r="N213" s="163">
        <v>134410.67578599777</v>
      </c>
      <c r="O213" s="163">
        <v>0</v>
      </c>
      <c r="P213" s="164">
        <v>-482280.23000000004</v>
      </c>
      <c r="Q213" s="164">
        <v>547609.04309370148</v>
      </c>
      <c r="R213" s="164">
        <v>227655.28563894515</v>
      </c>
      <c r="S213" s="165">
        <v>11921.9</v>
      </c>
      <c r="T213" s="207">
        <f t="shared" si="16"/>
        <v>4452026.6266929191</v>
      </c>
      <c r="U213" s="166">
        <v>2692775.7027529175</v>
      </c>
      <c r="V213" s="207">
        <f t="shared" si="18"/>
        <v>7144802.3294458371</v>
      </c>
      <c r="W213" s="207">
        <v>1772192.3552646746</v>
      </c>
      <c r="X213" s="87">
        <f t="shared" si="17"/>
        <v>8916994.6847105119</v>
      </c>
      <c r="Y213" s="91">
        <f t="shared" si="19"/>
        <v>1084.5286651314173</v>
      </c>
      <c r="Z213" s="324">
        <v>2</v>
      </c>
    </row>
    <row r="214" spans="1:26" s="169" customFormat="1" ht="16.5">
      <c r="A214" s="91">
        <v>638</v>
      </c>
      <c r="B214" s="86" t="s">
        <v>339</v>
      </c>
      <c r="C214" s="87">
        <v>51149</v>
      </c>
      <c r="D214" s="87">
        <v>80437865.079999998</v>
      </c>
      <c r="E214" s="87">
        <v>17248866.501286034</v>
      </c>
      <c r="F214" s="87">
        <v>97686731.581286028</v>
      </c>
      <c r="G214" s="160">
        <v>1359.93</v>
      </c>
      <c r="H214" s="161">
        <v>69559059.570000008</v>
      </c>
      <c r="I214" s="161">
        <v>28127672.01128602</v>
      </c>
      <c r="J214" s="477">
        <f t="shared" si="15"/>
        <v>0.28793748706681549</v>
      </c>
      <c r="K214" s="163">
        <v>0</v>
      </c>
      <c r="L214" s="163">
        <v>0</v>
      </c>
      <c r="M214" s="163">
        <v>611482.42957216455</v>
      </c>
      <c r="N214" s="163">
        <v>901318.75430440658</v>
      </c>
      <c r="O214" s="163">
        <v>300025.45397927356</v>
      </c>
      <c r="P214" s="164">
        <v>-4015960.7788999998</v>
      </c>
      <c r="Q214" s="164">
        <v>13635707.035093911</v>
      </c>
      <c r="R214" s="164">
        <v>5791297.8341033831</v>
      </c>
      <c r="S214" s="165">
        <v>74166.05</v>
      </c>
      <c r="T214" s="207">
        <f t="shared" si="16"/>
        <v>45425708.789439157</v>
      </c>
      <c r="U214" s="166">
        <v>-4472509.9832031736</v>
      </c>
      <c r="V214" s="207">
        <f t="shared" si="18"/>
        <v>40953198.806235984</v>
      </c>
      <c r="W214" s="207">
        <v>7464233.663101892</v>
      </c>
      <c r="X214" s="87">
        <f t="shared" si="17"/>
        <v>48417432.469337873</v>
      </c>
      <c r="Y214" s="91">
        <f t="shared" si="19"/>
        <v>946.59587615276689</v>
      </c>
      <c r="Z214" s="324">
        <v>1</v>
      </c>
    </row>
    <row r="215" spans="1:26" s="169" customFormat="1" ht="16.5">
      <c r="A215" s="91">
        <v>678</v>
      </c>
      <c r="B215" s="86" t="s">
        <v>340</v>
      </c>
      <c r="C215" s="87">
        <v>24260</v>
      </c>
      <c r="D215" s="87">
        <v>40461377.450000003</v>
      </c>
      <c r="E215" s="87">
        <v>4365273.3612978868</v>
      </c>
      <c r="F215" s="87">
        <v>44826650.811297894</v>
      </c>
      <c r="G215" s="160">
        <v>1359.93</v>
      </c>
      <c r="H215" s="161">
        <v>32991901.800000001</v>
      </c>
      <c r="I215" s="161">
        <v>11834749.011297893</v>
      </c>
      <c r="J215" s="477">
        <f t="shared" si="15"/>
        <v>0.26401144848223013</v>
      </c>
      <c r="K215" s="163">
        <v>620965.72045333334</v>
      </c>
      <c r="L215" s="163">
        <v>0</v>
      </c>
      <c r="M215" s="163">
        <v>353098.13997267635</v>
      </c>
      <c r="N215" s="163">
        <v>341884.33542657644</v>
      </c>
      <c r="O215" s="163">
        <v>0</v>
      </c>
      <c r="P215" s="164">
        <v>-1693186.7100000002</v>
      </c>
      <c r="Q215" s="164">
        <v>2016187.6418590839</v>
      </c>
      <c r="R215" s="164">
        <v>1338054.1044095384</v>
      </c>
      <c r="S215" s="165">
        <v>35177</v>
      </c>
      <c r="T215" s="207">
        <f t="shared" si="16"/>
        <v>14846929.243419101</v>
      </c>
      <c r="U215" s="166">
        <v>7135771.4427917795</v>
      </c>
      <c r="V215" s="207">
        <f t="shared" si="18"/>
        <v>21982700.686210882</v>
      </c>
      <c r="W215" s="207">
        <v>3472366.0037305523</v>
      </c>
      <c r="X215" s="87">
        <f t="shared" si="17"/>
        <v>25455066.689941436</v>
      </c>
      <c r="Y215" s="91">
        <f t="shared" si="19"/>
        <v>1049.2607868895893</v>
      </c>
      <c r="Z215" s="324">
        <v>17</v>
      </c>
    </row>
    <row r="216" spans="1:26" s="169" customFormat="1" ht="16.5">
      <c r="A216" s="91">
        <v>680</v>
      </c>
      <c r="B216" s="86" t="s">
        <v>341</v>
      </c>
      <c r="C216" s="87">
        <v>24810</v>
      </c>
      <c r="D216" s="87">
        <v>36519082.119999997</v>
      </c>
      <c r="E216" s="87">
        <v>6107281.2274976606</v>
      </c>
      <c r="F216" s="87">
        <v>42626363.347497657</v>
      </c>
      <c r="G216" s="160">
        <v>1359.93</v>
      </c>
      <c r="H216" s="161">
        <v>33739863.300000004</v>
      </c>
      <c r="I216" s="161">
        <v>8886500.0474976525</v>
      </c>
      <c r="J216" s="477">
        <f t="shared" si="15"/>
        <v>0.20847427154536574</v>
      </c>
      <c r="K216" s="163">
        <v>0</v>
      </c>
      <c r="L216" s="163">
        <v>0</v>
      </c>
      <c r="M216" s="163">
        <v>323208.85470857611</v>
      </c>
      <c r="N216" s="163">
        <v>427952.6147062321</v>
      </c>
      <c r="O216" s="163">
        <v>215919.89864390829</v>
      </c>
      <c r="P216" s="164">
        <v>-2166967.1114999996</v>
      </c>
      <c r="Q216" s="164">
        <v>123682.93708904352</v>
      </c>
      <c r="R216" s="164">
        <v>750431.68923208234</v>
      </c>
      <c r="S216" s="165">
        <v>35974.5</v>
      </c>
      <c r="T216" s="207">
        <f t="shared" si="16"/>
        <v>8596703.4303774945</v>
      </c>
      <c r="U216" s="166">
        <v>2366690.2520136274</v>
      </c>
      <c r="V216" s="207">
        <f t="shared" si="18"/>
        <v>10963393.682391122</v>
      </c>
      <c r="W216" s="207">
        <v>3437295.6144646946</v>
      </c>
      <c r="X216" s="87">
        <f t="shared" si="17"/>
        <v>14400689.296855817</v>
      </c>
      <c r="Y216" s="91">
        <f t="shared" si="19"/>
        <v>580.43890757177815</v>
      </c>
      <c r="Z216" s="324">
        <v>2</v>
      </c>
    </row>
    <row r="217" spans="1:26" s="169" customFormat="1" ht="16.5">
      <c r="A217" s="91">
        <v>681</v>
      </c>
      <c r="B217" s="86" t="s">
        <v>156</v>
      </c>
      <c r="C217" s="87">
        <v>3330</v>
      </c>
      <c r="D217" s="87">
        <v>3653306.5500000003</v>
      </c>
      <c r="E217" s="87">
        <v>920277.14147678122</v>
      </c>
      <c r="F217" s="87">
        <v>4573583.6914767819</v>
      </c>
      <c r="G217" s="160">
        <v>1359.93</v>
      </c>
      <c r="H217" s="161">
        <v>4528566.9000000004</v>
      </c>
      <c r="I217" s="161">
        <v>45016.79147678148</v>
      </c>
      <c r="J217" s="477">
        <f t="shared" si="15"/>
        <v>9.8427829276795924E-3</v>
      </c>
      <c r="K217" s="163">
        <v>190201.36602000002</v>
      </c>
      <c r="L217" s="163">
        <v>0</v>
      </c>
      <c r="M217" s="163">
        <v>34501.830492993351</v>
      </c>
      <c r="N217" s="163">
        <v>54504.284370005138</v>
      </c>
      <c r="O217" s="163">
        <v>0</v>
      </c>
      <c r="P217" s="164">
        <v>-216343.39499999999</v>
      </c>
      <c r="Q217" s="164">
        <v>371221.84530391701</v>
      </c>
      <c r="R217" s="164">
        <v>373672.73274623655</v>
      </c>
      <c r="S217" s="165">
        <v>4828.5</v>
      </c>
      <c r="T217" s="207">
        <f t="shared" si="16"/>
        <v>857603.95540993358</v>
      </c>
      <c r="U217" s="166">
        <v>1045481.9312328382</v>
      </c>
      <c r="V217" s="207">
        <f t="shared" si="18"/>
        <v>1903085.8866427718</v>
      </c>
      <c r="W217" s="207">
        <v>805669.38021478138</v>
      </c>
      <c r="X217" s="87">
        <f t="shared" si="17"/>
        <v>2708755.2668575533</v>
      </c>
      <c r="Y217" s="91">
        <f t="shared" si="19"/>
        <v>813.44002007734332</v>
      </c>
      <c r="Z217" s="324">
        <v>10</v>
      </c>
    </row>
    <row r="218" spans="1:26" s="169" customFormat="1" ht="16.5">
      <c r="A218" s="91">
        <v>683</v>
      </c>
      <c r="B218" s="86" t="s">
        <v>157</v>
      </c>
      <c r="C218" s="87">
        <v>3670</v>
      </c>
      <c r="D218" s="87">
        <v>6167156.0300000003</v>
      </c>
      <c r="E218" s="87">
        <v>3016630.2243311354</v>
      </c>
      <c r="F218" s="87">
        <v>9183786.2543311361</v>
      </c>
      <c r="G218" s="160">
        <v>1359.93</v>
      </c>
      <c r="H218" s="161">
        <v>4990943.1000000006</v>
      </c>
      <c r="I218" s="161">
        <v>4192843.1543311356</v>
      </c>
      <c r="J218" s="477">
        <f t="shared" si="15"/>
        <v>0.45654842547688457</v>
      </c>
      <c r="K218" s="163">
        <v>1191415.2283399999</v>
      </c>
      <c r="L218" s="163">
        <v>0</v>
      </c>
      <c r="M218" s="163">
        <v>45768.185606592779</v>
      </c>
      <c r="N218" s="163">
        <v>58886.130582724873</v>
      </c>
      <c r="O218" s="163">
        <v>0</v>
      </c>
      <c r="P218" s="164">
        <v>-230046.73</v>
      </c>
      <c r="Q218" s="164">
        <v>-388451.5013686202</v>
      </c>
      <c r="R218" s="164">
        <v>39568.52792225578</v>
      </c>
      <c r="S218" s="165">
        <v>5321.5</v>
      </c>
      <c r="T218" s="207">
        <f t="shared" si="16"/>
        <v>4915304.4954140885</v>
      </c>
      <c r="U218" s="166">
        <v>2472724.0688594365</v>
      </c>
      <c r="V218" s="207">
        <f t="shared" si="18"/>
        <v>7388028.564273525</v>
      </c>
      <c r="W218" s="207">
        <v>759963.97848509159</v>
      </c>
      <c r="X218" s="87">
        <f t="shared" si="17"/>
        <v>8147992.5427586166</v>
      </c>
      <c r="Y218" s="91">
        <f t="shared" si="19"/>
        <v>2220.1614557925386</v>
      </c>
      <c r="Z218" s="324">
        <v>19</v>
      </c>
    </row>
    <row r="219" spans="1:26" s="169" customFormat="1" ht="16.5">
      <c r="A219" s="91">
        <v>684</v>
      </c>
      <c r="B219" s="86" t="s">
        <v>342</v>
      </c>
      <c r="C219" s="87">
        <v>38959</v>
      </c>
      <c r="D219" s="87">
        <v>52607476.230000004</v>
      </c>
      <c r="E219" s="87">
        <v>8949186.6815105285</v>
      </c>
      <c r="F219" s="87">
        <v>61556662.911510535</v>
      </c>
      <c r="G219" s="160">
        <v>1359.93</v>
      </c>
      <c r="H219" s="161">
        <v>52981512.870000005</v>
      </c>
      <c r="I219" s="161">
        <v>8575150.0415105298</v>
      </c>
      <c r="J219" s="477">
        <f t="shared" si="15"/>
        <v>0.13930498561687066</v>
      </c>
      <c r="K219" s="163">
        <v>0</v>
      </c>
      <c r="L219" s="163">
        <v>0</v>
      </c>
      <c r="M219" s="163">
        <v>514928.75892099121</v>
      </c>
      <c r="N219" s="163">
        <v>756434.30391215801</v>
      </c>
      <c r="O219" s="163">
        <v>0</v>
      </c>
      <c r="P219" s="164">
        <v>-2609567.4962499999</v>
      </c>
      <c r="Q219" s="164">
        <v>4224861.5882231388</v>
      </c>
      <c r="R219" s="164">
        <v>4584242.9445898756</v>
      </c>
      <c r="S219" s="165">
        <v>56490.549999999996</v>
      </c>
      <c r="T219" s="207">
        <f t="shared" si="16"/>
        <v>16102540.690906692</v>
      </c>
      <c r="U219" s="166">
        <v>-487968.36931135855</v>
      </c>
      <c r="V219" s="207">
        <f t="shared" si="18"/>
        <v>15614572.321595334</v>
      </c>
      <c r="W219" s="207">
        <v>7040812.967825627</v>
      </c>
      <c r="X219" s="87">
        <f t="shared" si="17"/>
        <v>22655385.289420962</v>
      </c>
      <c r="Y219" s="91">
        <f t="shared" si="19"/>
        <v>581.51865523809545</v>
      </c>
      <c r="Z219" s="324">
        <v>4</v>
      </c>
    </row>
    <row r="220" spans="1:26" s="169" customFormat="1" ht="16.5">
      <c r="A220" s="91">
        <v>686</v>
      </c>
      <c r="B220" s="86" t="s">
        <v>158</v>
      </c>
      <c r="C220" s="87">
        <v>3033</v>
      </c>
      <c r="D220" s="87">
        <v>3589446.3000000003</v>
      </c>
      <c r="E220" s="87">
        <v>762717.53912161058</v>
      </c>
      <c r="F220" s="87">
        <v>4352163.8391216109</v>
      </c>
      <c r="G220" s="160">
        <v>1359.93</v>
      </c>
      <c r="H220" s="161">
        <v>4124667.6900000004</v>
      </c>
      <c r="I220" s="161">
        <v>227496.14912161045</v>
      </c>
      <c r="J220" s="477">
        <f t="shared" si="15"/>
        <v>5.2271963448767035E-2</v>
      </c>
      <c r="K220" s="163">
        <v>341173.56537900004</v>
      </c>
      <c r="L220" s="163">
        <v>0</v>
      </c>
      <c r="M220" s="163">
        <v>32772.681531042763</v>
      </c>
      <c r="N220" s="163">
        <v>46474.944003236575</v>
      </c>
      <c r="O220" s="163">
        <v>0</v>
      </c>
      <c r="P220" s="164">
        <v>-220139.19500000001</v>
      </c>
      <c r="Q220" s="164">
        <v>-437443.22531851195</v>
      </c>
      <c r="R220" s="164">
        <v>-426852.19623817643</v>
      </c>
      <c r="S220" s="165">
        <v>4397.8499999999995</v>
      </c>
      <c r="T220" s="207">
        <f t="shared" si="16"/>
        <v>-432119.42652179848</v>
      </c>
      <c r="U220" s="166">
        <v>1319498.9639067713</v>
      </c>
      <c r="V220" s="207">
        <f t="shared" si="18"/>
        <v>887379.53738497279</v>
      </c>
      <c r="W220" s="207">
        <v>672707.59369978029</v>
      </c>
      <c r="X220" s="87">
        <f t="shared" si="17"/>
        <v>1560087.1310847532</v>
      </c>
      <c r="Y220" s="91">
        <f t="shared" si="19"/>
        <v>514.37096310080881</v>
      </c>
      <c r="Z220" s="324">
        <v>11</v>
      </c>
    </row>
    <row r="221" spans="1:26" s="169" customFormat="1" ht="16.5">
      <c r="A221" s="91">
        <v>687</v>
      </c>
      <c r="B221" s="86" t="s">
        <v>159</v>
      </c>
      <c r="C221" s="87">
        <v>1513</v>
      </c>
      <c r="D221" s="87">
        <v>1500445.5999999999</v>
      </c>
      <c r="E221" s="87">
        <v>1050353.8320477032</v>
      </c>
      <c r="F221" s="87">
        <v>2550799.4320477033</v>
      </c>
      <c r="G221" s="160">
        <v>1359.93</v>
      </c>
      <c r="H221" s="161">
        <v>2057574.09</v>
      </c>
      <c r="I221" s="161">
        <v>493225.34204770322</v>
      </c>
      <c r="J221" s="477">
        <f t="shared" si="15"/>
        <v>0.19336108352970624</v>
      </c>
      <c r="K221" s="163">
        <v>491438.79486799997</v>
      </c>
      <c r="L221" s="163">
        <v>0</v>
      </c>
      <c r="M221" s="163">
        <v>18638.969553243023</v>
      </c>
      <c r="N221" s="163">
        <v>16500.492206865136</v>
      </c>
      <c r="O221" s="163">
        <v>0</v>
      </c>
      <c r="P221" s="164">
        <v>-106839.16</v>
      </c>
      <c r="Q221" s="164">
        <v>-184051.24712608245</v>
      </c>
      <c r="R221" s="164">
        <v>-280279.81793716457</v>
      </c>
      <c r="S221" s="165">
        <v>2193.85</v>
      </c>
      <c r="T221" s="207">
        <f t="shared" si="16"/>
        <v>450827.22361256427</v>
      </c>
      <c r="U221" s="166">
        <v>-31304.543049172666</v>
      </c>
      <c r="V221" s="207">
        <f t="shared" si="18"/>
        <v>419522.68056339159</v>
      </c>
      <c r="W221" s="207">
        <v>376032.7087259306</v>
      </c>
      <c r="X221" s="87">
        <f t="shared" si="17"/>
        <v>795555.38928932219</v>
      </c>
      <c r="Y221" s="91">
        <f t="shared" si="19"/>
        <v>525.81321169155467</v>
      </c>
      <c r="Z221" s="324">
        <v>11</v>
      </c>
    </row>
    <row r="222" spans="1:26" s="169" customFormat="1" ht="16.5">
      <c r="A222" s="91">
        <v>689</v>
      </c>
      <c r="B222" s="86" t="s">
        <v>160</v>
      </c>
      <c r="C222" s="87">
        <v>3092</v>
      </c>
      <c r="D222" s="87">
        <v>2760071.35</v>
      </c>
      <c r="E222" s="87">
        <v>766744.66617565043</v>
      </c>
      <c r="F222" s="87">
        <v>3526816.0161756505</v>
      </c>
      <c r="G222" s="160">
        <v>1359.93</v>
      </c>
      <c r="H222" s="161">
        <v>4204903.5600000005</v>
      </c>
      <c r="I222" s="161">
        <v>-678087.54382435</v>
      </c>
      <c r="J222" s="477">
        <f t="shared" si="15"/>
        <v>-0.19226620858993465</v>
      </c>
      <c r="K222" s="163">
        <v>308514.60254400002</v>
      </c>
      <c r="L222" s="163">
        <v>0</v>
      </c>
      <c r="M222" s="163">
        <v>36754.906797594027</v>
      </c>
      <c r="N222" s="163">
        <v>45245.86157825886</v>
      </c>
      <c r="O222" s="163">
        <v>0</v>
      </c>
      <c r="P222" s="164">
        <v>-197187.86</v>
      </c>
      <c r="Q222" s="164">
        <v>1478680.7573115446</v>
      </c>
      <c r="R222" s="164">
        <v>1022459.7179055756</v>
      </c>
      <c r="S222" s="165">
        <v>4483.3999999999996</v>
      </c>
      <c r="T222" s="207">
        <f t="shared" si="16"/>
        <v>2020863.8423126228</v>
      </c>
      <c r="U222" s="166">
        <v>434703.170807908</v>
      </c>
      <c r="V222" s="207">
        <f t="shared" si="18"/>
        <v>2455567.0131205306</v>
      </c>
      <c r="W222" s="207">
        <v>595411.99035538931</v>
      </c>
      <c r="X222" s="87">
        <f t="shared" si="17"/>
        <v>3050979.0034759198</v>
      </c>
      <c r="Y222" s="91">
        <f t="shared" si="19"/>
        <v>986.73318353037507</v>
      </c>
      <c r="Z222" s="324">
        <v>9</v>
      </c>
    </row>
    <row r="223" spans="1:26" s="169" customFormat="1" ht="16.5">
      <c r="A223" s="91">
        <v>691</v>
      </c>
      <c r="B223" s="86" t="s">
        <v>161</v>
      </c>
      <c r="C223" s="87">
        <v>2690</v>
      </c>
      <c r="D223" s="87">
        <v>4688127</v>
      </c>
      <c r="E223" s="87">
        <v>580545.82030558435</v>
      </c>
      <c r="F223" s="87">
        <v>5268672.820305584</v>
      </c>
      <c r="G223" s="160">
        <v>1359.93</v>
      </c>
      <c r="H223" s="161">
        <v>3658211.7</v>
      </c>
      <c r="I223" s="161">
        <v>1610461.1203055838</v>
      </c>
      <c r="J223" s="477">
        <f t="shared" si="15"/>
        <v>0.30566732367567601</v>
      </c>
      <c r="K223" s="163">
        <v>307890.83640000003</v>
      </c>
      <c r="L223" s="163">
        <v>0</v>
      </c>
      <c r="M223" s="163">
        <v>32154.664046934733</v>
      </c>
      <c r="N223" s="163">
        <v>41356.670122767253</v>
      </c>
      <c r="O223" s="163">
        <v>0</v>
      </c>
      <c r="P223" s="164">
        <v>-132688.05500000002</v>
      </c>
      <c r="Q223" s="164">
        <v>538032.02669340617</v>
      </c>
      <c r="R223" s="164">
        <v>55127.68437012424</v>
      </c>
      <c r="S223" s="165">
        <v>3900.5</v>
      </c>
      <c r="T223" s="207">
        <f t="shared" si="16"/>
        <v>2456235.4469388165</v>
      </c>
      <c r="U223" s="166">
        <v>1795427.3401665534</v>
      </c>
      <c r="V223" s="207">
        <f t="shared" si="18"/>
        <v>4251662.7871053703</v>
      </c>
      <c r="W223" s="207">
        <v>640960.05842737365</v>
      </c>
      <c r="X223" s="87">
        <f t="shared" si="17"/>
        <v>4892622.8455327442</v>
      </c>
      <c r="Y223" s="91">
        <f t="shared" si="19"/>
        <v>1818.8189016850349</v>
      </c>
      <c r="Z223" s="324">
        <v>17</v>
      </c>
    </row>
    <row r="224" spans="1:26" s="169" customFormat="1" ht="16.5">
      <c r="A224" s="91">
        <v>694</v>
      </c>
      <c r="B224" s="86" t="s">
        <v>162</v>
      </c>
      <c r="C224" s="87">
        <v>28521</v>
      </c>
      <c r="D224" s="87">
        <v>41256905.509999998</v>
      </c>
      <c r="E224" s="87">
        <v>5291632.2090041228</v>
      </c>
      <c r="F224" s="87">
        <v>46548537.719004124</v>
      </c>
      <c r="G224" s="160">
        <v>1359.93</v>
      </c>
      <c r="H224" s="161">
        <v>38786563.530000001</v>
      </c>
      <c r="I224" s="161">
        <v>7761974.1890041232</v>
      </c>
      <c r="J224" s="477">
        <f t="shared" si="15"/>
        <v>0.16675011867956452</v>
      </c>
      <c r="K224" s="163">
        <v>0</v>
      </c>
      <c r="L224" s="163">
        <v>0</v>
      </c>
      <c r="M224" s="163">
        <v>344324.040913267</v>
      </c>
      <c r="N224" s="163">
        <v>533740.89786189666</v>
      </c>
      <c r="O224" s="163">
        <v>0</v>
      </c>
      <c r="P224" s="164">
        <v>-3014730.06</v>
      </c>
      <c r="Q224" s="164">
        <v>182336.14887084407</v>
      </c>
      <c r="R224" s="164">
        <v>1703642.2988672403</v>
      </c>
      <c r="S224" s="165">
        <v>41355.449999999997</v>
      </c>
      <c r="T224" s="207">
        <f t="shared" si="16"/>
        <v>7552642.965517371</v>
      </c>
      <c r="U224" s="166">
        <v>2205258.0618360247</v>
      </c>
      <c r="V224" s="207">
        <f t="shared" si="18"/>
        <v>9757901.0273533948</v>
      </c>
      <c r="W224" s="207">
        <v>4328850.2716077128</v>
      </c>
      <c r="X224" s="87">
        <f t="shared" si="17"/>
        <v>14086751.298961107</v>
      </c>
      <c r="Y224" s="91">
        <f t="shared" si="19"/>
        <v>493.9080431598158</v>
      </c>
      <c r="Z224" s="324">
        <v>5</v>
      </c>
    </row>
    <row r="225" spans="1:26" s="169" customFormat="1" ht="16.5">
      <c r="A225" s="91">
        <v>697</v>
      </c>
      <c r="B225" s="86" t="s">
        <v>163</v>
      </c>
      <c r="C225" s="87">
        <v>1210</v>
      </c>
      <c r="D225" s="87">
        <v>1142192.5</v>
      </c>
      <c r="E225" s="87">
        <v>750718.10547649616</v>
      </c>
      <c r="F225" s="87">
        <v>1892910.6054764963</v>
      </c>
      <c r="G225" s="160">
        <v>1359.93</v>
      </c>
      <c r="H225" s="161">
        <v>1645515.3</v>
      </c>
      <c r="I225" s="161">
        <v>247395.30547649623</v>
      </c>
      <c r="J225" s="477">
        <f t="shared" si="15"/>
        <v>0.13069571524441864</v>
      </c>
      <c r="K225" s="163">
        <v>119396.12200999999</v>
      </c>
      <c r="L225" s="163">
        <v>0</v>
      </c>
      <c r="M225" s="163">
        <v>10307.197248265411</v>
      </c>
      <c r="N225" s="163">
        <v>24022.676980137796</v>
      </c>
      <c r="O225" s="163">
        <v>0</v>
      </c>
      <c r="P225" s="164">
        <v>-58144.195</v>
      </c>
      <c r="Q225" s="164">
        <v>-130762.00988030998</v>
      </c>
      <c r="R225" s="164">
        <v>-75527.227030838651</v>
      </c>
      <c r="S225" s="165">
        <v>1754.5</v>
      </c>
      <c r="T225" s="207">
        <f t="shared" si="16"/>
        <v>138442.36980375077</v>
      </c>
      <c r="U225" s="166">
        <v>341734.49183355772</v>
      </c>
      <c r="V225" s="207">
        <f t="shared" si="18"/>
        <v>480176.8616373085</v>
      </c>
      <c r="W225" s="207">
        <v>294418.19818171411</v>
      </c>
      <c r="X225" s="87">
        <f t="shared" si="17"/>
        <v>774595.05981902266</v>
      </c>
      <c r="Y225" s="91">
        <f t="shared" si="19"/>
        <v>640.16120646200216</v>
      </c>
      <c r="Z225" s="324">
        <v>18</v>
      </c>
    </row>
    <row r="226" spans="1:26" s="169" customFormat="1" ht="16.5">
      <c r="A226" s="91">
        <v>698</v>
      </c>
      <c r="B226" s="86" t="s">
        <v>164</v>
      </c>
      <c r="C226" s="87">
        <v>64180</v>
      </c>
      <c r="D226" s="87">
        <v>97212815.439999998</v>
      </c>
      <c r="E226" s="87">
        <v>15533273.230238874</v>
      </c>
      <c r="F226" s="87">
        <v>112746088.67023887</v>
      </c>
      <c r="G226" s="160">
        <v>1359.93</v>
      </c>
      <c r="H226" s="161">
        <v>87280307.400000006</v>
      </c>
      <c r="I226" s="161">
        <v>25465781.270238861</v>
      </c>
      <c r="J226" s="477">
        <f t="shared" si="15"/>
        <v>0.22586842320287925</v>
      </c>
      <c r="K226" s="163">
        <v>0</v>
      </c>
      <c r="L226" s="163">
        <v>0</v>
      </c>
      <c r="M226" s="163">
        <v>803609.64223924384</v>
      </c>
      <c r="N226" s="163">
        <v>1315635.0611490447</v>
      </c>
      <c r="O226" s="163">
        <v>426138.49914341443</v>
      </c>
      <c r="P226" s="164">
        <v>-4865641.2763999999</v>
      </c>
      <c r="Q226" s="164">
        <v>-18309719.873889558</v>
      </c>
      <c r="R226" s="164">
        <v>-11865842.428295489</v>
      </c>
      <c r="S226" s="165">
        <v>93061</v>
      </c>
      <c r="T226" s="207">
        <f t="shared" si="16"/>
        <v>-6936978.105814483</v>
      </c>
      <c r="U226" s="166">
        <v>19322521.180275664</v>
      </c>
      <c r="V226" s="207">
        <f t="shared" si="18"/>
        <v>12385543.074461181</v>
      </c>
      <c r="W226" s="207">
        <v>9602704.4680333622</v>
      </c>
      <c r="X226" s="87">
        <f t="shared" si="17"/>
        <v>21988247.542494543</v>
      </c>
      <c r="Y226" s="91">
        <f t="shared" si="19"/>
        <v>342.60279748355475</v>
      </c>
      <c r="Z226" s="324">
        <v>19</v>
      </c>
    </row>
    <row r="227" spans="1:26" s="169" customFormat="1" ht="16.5">
      <c r="A227" s="91">
        <v>700</v>
      </c>
      <c r="B227" s="86" t="s">
        <v>343</v>
      </c>
      <c r="C227" s="87">
        <v>4913</v>
      </c>
      <c r="D227" s="87">
        <v>5727837.6699999999</v>
      </c>
      <c r="E227" s="87">
        <v>1525486.7453153238</v>
      </c>
      <c r="F227" s="87">
        <v>7253324.4153153235</v>
      </c>
      <c r="G227" s="160">
        <v>1359.93</v>
      </c>
      <c r="H227" s="161">
        <v>6681336.0899999999</v>
      </c>
      <c r="I227" s="161">
        <v>571988.32531532366</v>
      </c>
      <c r="J227" s="477">
        <f t="shared" si="15"/>
        <v>7.885878151369817E-2</v>
      </c>
      <c r="K227" s="163">
        <v>23814.028298000001</v>
      </c>
      <c r="L227" s="163">
        <v>0</v>
      </c>
      <c r="M227" s="163">
        <v>36164.308808319038</v>
      </c>
      <c r="N227" s="163">
        <v>82701.215144627815</v>
      </c>
      <c r="O227" s="163">
        <v>0</v>
      </c>
      <c r="P227" s="164">
        <v>-269389.51</v>
      </c>
      <c r="Q227" s="164">
        <v>242837.30904163822</v>
      </c>
      <c r="R227" s="164">
        <v>508720.88065454521</v>
      </c>
      <c r="S227" s="165">
        <v>7123.8499999999995</v>
      </c>
      <c r="T227" s="207">
        <f t="shared" si="16"/>
        <v>1203960.4072624538</v>
      </c>
      <c r="U227" s="166">
        <v>-6019.9708674421609</v>
      </c>
      <c r="V227" s="207">
        <f t="shared" si="18"/>
        <v>1197940.4363950116</v>
      </c>
      <c r="W227" s="207">
        <v>815623.78408988658</v>
      </c>
      <c r="X227" s="87">
        <f t="shared" si="17"/>
        <v>2013564.2204848982</v>
      </c>
      <c r="Y227" s="91">
        <f t="shared" si="19"/>
        <v>409.84413199366946</v>
      </c>
      <c r="Z227" s="324">
        <v>9</v>
      </c>
    </row>
    <row r="228" spans="1:26" s="169" customFormat="1" ht="16.5">
      <c r="A228" s="91">
        <v>702</v>
      </c>
      <c r="B228" s="86" t="s">
        <v>165</v>
      </c>
      <c r="C228" s="87">
        <v>4155</v>
      </c>
      <c r="D228" s="87">
        <v>4422642.83</v>
      </c>
      <c r="E228" s="87">
        <v>996615.18484189047</v>
      </c>
      <c r="F228" s="87">
        <v>5419258.0148418909</v>
      </c>
      <c r="G228" s="160">
        <v>1359.93</v>
      </c>
      <c r="H228" s="161">
        <v>5650509.1500000004</v>
      </c>
      <c r="I228" s="161">
        <v>-231251.13515810948</v>
      </c>
      <c r="J228" s="477">
        <f t="shared" si="15"/>
        <v>-4.2672102809051496E-2</v>
      </c>
      <c r="K228" s="163">
        <v>415393.2165000001</v>
      </c>
      <c r="L228" s="163">
        <v>0</v>
      </c>
      <c r="M228" s="163">
        <v>50034.034537483967</v>
      </c>
      <c r="N228" s="163">
        <v>67738.942796267351</v>
      </c>
      <c r="O228" s="163">
        <v>0</v>
      </c>
      <c r="P228" s="164">
        <v>-213318.42999999996</v>
      </c>
      <c r="Q228" s="164">
        <v>595501.04167854588</v>
      </c>
      <c r="R228" s="164">
        <v>219068.59101016991</v>
      </c>
      <c r="S228" s="165">
        <v>6024.75</v>
      </c>
      <c r="T228" s="207">
        <f t="shared" si="16"/>
        <v>909191.01136435778</v>
      </c>
      <c r="U228" s="166">
        <v>874075.13823561161</v>
      </c>
      <c r="V228" s="207">
        <f t="shared" si="18"/>
        <v>1783266.1495999694</v>
      </c>
      <c r="W228" s="207">
        <v>910151.59470414324</v>
      </c>
      <c r="X228" s="87">
        <f t="shared" si="17"/>
        <v>2693417.7443041126</v>
      </c>
      <c r="Y228" s="91">
        <f t="shared" si="19"/>
        <v>648.23531752204872</v>
      </c>
      <c r="Z228" s="324">
        <v>6</v>
      </c>
    </row>
    <row r="229" spans="1:26" s="169" customFormat="1" ht="16.5">
      <c r="A229" s="91">
        <v>704</v>
      </c>
      <c r="B229" s="86" t="s">
        <v>166</v>
      </c>
      <c r="C229" s="87">
        <v>6379</v>
      </c>
      <c r="D229" s="87">
        <v>11779340.07</v>
      </c>
      <c r="E229" s="87">
        <v>703499.77397692227</v>
      </c>
      <c r="F229" s="87">
        <v>12482839.843976922</v>
      </c>
      <c r="G229" s="160">
        <v>1359.93</v>
      </c>
      <c r="H229" s="161">
        <v>8674993.4700000007</v>
      </c>
      <c r="I229" s="161">
        <v>3807846.3739769217</v>
      </c>
      <c r="J229" s="477">
        <f t="shared" si="15"/>
        <v>0.30504648153554903</v>
      </c>
      <c r="K229" s="163">
        <v>0</v>
      </c>
      <c r="L229" s="163">
        <v>0</v>
      </c>
      <c r="M229" s="163">
        <v>53417.945163579243</v>
      </c>
      <c r="N229" s="163">
        <v>133285.60156407839</v>
      </c>
      <c r="O229" s="163">
        <v>43378.751118716762</v>
      </c>
      <c r="P229" s="164">
        <v>-247324.9</v>
      </c>
      <c r="Q229" s="164">
        <v>454971.36601067602</v>
      </c>
      <c r="R229" s="164">
        <v>-5509.4448884603189</v>
      </c>
      <c r="S229" s="165">
        <v>9249.5499999999993</v>
      </c>
      <c r="T229" s="207">
        <f t="shared" si="16"/>
        <v>4249315.2429455118</v>
      </c>
      <c r="U229" s="166">
        <v>1148253.7514396035</v>
      </c>
      <c r="V229" s="207">
        <f t="shared" si="18"/>
        <v>5397568.9943851158</v>
      </c>
      <c r="W229" s="207">
        <v>871842.56580708991</v>
      </c>
      <c r="X229" s="87">
        <f t="shared" si="17"/>
        <v>6269411.5601922059</v>
      </c>
      <c r="Y229" s="91">
        <f t="shared" si="19"/>
        <v>982.8204358351162</v>
      </c>
      <c r="Z229" s="324">
        <v>2</v>
      </c>
    </row>
    <row r="230" spans="1:26" s="169" customFormat="1" ht="16.5">
      <c r="A230" s="91">
        <v>707</v>
      </c>
      <c r="B230" s="86" t="s">
        <v>167</v>
      </c>
      <c r="C230" s="87">
        <v>2032</v>
      </c>
      <c r="D230" s="87">
        <v>1649055.3800000001</v>
      </c>
      <c r="E230" s="87">
        <v>797882.81917472614</v>
      </c>
      <c r="F230" s="87">
        <v>2446938.1991747264</v>
      </c>
      <c r="G230" s="160">
        <v>1359.93</v>
      </c>
      <c r="H230" s="161">
        <v>2763377.7600000002</v>
      </c>
      <c r="I230" s="161">
        <v>-316439.56082527386</v>
      </c>
      <c r="J230" s="477">
        <f t="shared" si="15"/>
        <v>-0.12932061828614991</v>
      </c>
      <c r="K230" s="163">
        <v>268646.603168</v>
      </c>
      <c r="L230" s="163">
        <v>0</v>
      </c>
      <c r="M230" s="163">
        <v>20293.181750930951</v>
      </c>
      <c r="N230" s="163">
        <v>40870.13639667297</v>
      </c>
      <c r="O230" s="163">
        <v>0</v>
      </c>
      <c r="P230" s="164">
        <v>-122982.92</v>
      </c>
      <c r="Q230" s="164">
        <v>120641.47269543461</v>
      </c>
      <c r="R230" s="164">
        <v>250001.08566486579</v>
      </c>
      <c r="S230" s="165">
        <v>2946.4</v>
      </c>
      <c r="T230" s="207">
        <f t="shared" si="16"/>
        <v>263976.3988506305</v>
      </c>
      <c r="U230" s="166">
        <v>1231829.6343562603</v>
      </c>
      <c r="V230" s="207">
        <f t="shared" si="18"/>
        <v>1495806.0332068908</v>
      </c>
      <c r="W230" s="207">
        <v>524427.4422636329</v>
      </c>
      <c r="X230" s="87">
        <f t="shared" si="17"/>
        <v>2020233.4754705238</v>
      </c>
      <c r="Y230" s="91">
        <f t="shared" si="19"/>
        <v>994.20938753470659</v>
      </c>
      <c r="Z230" s="324">
        <v>12</v>
      </c>
    </row>
    <row r="231" spans="1:26" s="169" customFormat="1" ht="16.5">
      <c r="A231" s="91">
        <v>710</v>
      </c>
      <c r="B231" s="86" t="s">
        <v>344</v>
      </c>
      <c r="C231" s="87">
        <v>27484</v>
      </c>
      <c r="D231" s="87">
        <v>37523053.959999993</v>
      </c>
      <c r="E231" s="87">
        <v>11733907.710492935</v>
      </c>
      <c r="F231" s="87">
        <v>49256961.670492932</v>
      </c>
      <c r="G231" s="160">
        <v>1359.93</v>
      </c>
      <c r="H231" s="161">
        <v>37376316.120000005</v>
      </c>
      <c r="I231" s="161">
        <v>11880645.550492927</v>
      </c>
      <c r="J231" s="477">
        <f t="shared" si="15"/>
        <v>0.24119728760310347</v>
      </c>
      <c r="K231" s="163">
        <v>0</v>
      </c>
      <c r="L231" s="163">
        <v>0</v>
      </c>
      <c r="M231" s="163">
        <v>307045.50935920741</v>
      </c>
      <c r="N231" s="163">
        <v>333260.54288269603</v>
      </c>
      <c r="O231" s="163">
        <v>0</v>
      </c>
      <c r="P231" s="164">
        <v>-2034844.6187500001</v>
      </c>
      <c r="Q231" s="164">
        <v>-1876434.7318152732</v>
      </c>
      <c r="R231" s="164">
        <v>412923.11956884601</v>
      </c>
      <c r="S231" s="165">
        <v>39851.799999999996</v>
      </c>
      <c r="T231" s="207">
        <f t="shared" si="16"/>
        <v>9062447.1717384048</v>
      </c>
      <c r="U231" s="166">
        <v>8151505.5640347814</v>
      </c>
      <c r="V231" s="207">
        <f t="shared" si="18"/>
        <v>17213952.735773187</v>
      </c>
      <c r="W231" s="207">
        <v>4902020.8825135343</v>
      </c>
      <c r="X231" s="87">
        <f t="shared" si="17"/>
        <v>22115973.618286721</v>
      </c>
      <c r="Y231" s="91">
        <f t="shared" si="19"/>
        <v>804.68540308130991</v>
      </c>
      <c r="Z231" s="324">
        <v>1</v>
      </c>
    </row>
    <row r="232" spans="1:26" s="169" customFormat="1" ht="16.5">
      <c r="A232" s="91">
        <v>729</v>
      </c>
      <c r="B232" s="86" t="s">
        <v>168</v>
      </c>
      <c r="C232" s="87">
        <v>9117</v>
      </c>
      <c r="D232" s="87">
        <v>11902814.84</v>
      </c>
      <c r="E232" s="87">
        <v>2248975.0589630185</v>
      </c>
      <c r="F232" s="87">
        <v>14151789.898963019</v>
      </c>
      <c r="G232" s="160">
        <v>1359.93</v>
      </c>
      <c r="H232" s="161">
        <v>12398481.810000001</v>
      </c>
      <c r="I232" s="161">
        <v>1753308.0889630187</v>
      </c>
      <c r="J232" s="477">
        <f t="shared" si="15"/>
        <v>0.12389302706447708</v>
      </c>
      <c r="K232" s="163">
        <v>436005.36039000005</v>
      </c>
      <c r="L232" s="163">
        <v>0</v>
      </c>
      <c r="M232" s="163">
        <v>108471.97132603485</v>
      </c>
      <c r="N232" s="163">
        <v>131335.19088067758</v>
      </c>
      <c r="O232" s="163">
        <v>0</v>
      </c>
      <c r="P232" s="164">
        <v>-629011.44500000007</v>
      </c>
      <c r="Q232" s="164">
        <v>-2235.4910099561166</v>
      </c>
      <c r="R232" s="164">
        <v>199038.06417472914</v>
      </c>
      <c r="S232" s="165">
        <v>13219.65</v>
      </c>
      <c r="T232" s="207">
        <f t="shared" si="16"/>
        <v>2010131.3897245042</v>
      </c>
      <c r="U232" s="166">
        <v>4572390.3591183471</v>
      </c>
      <c r="V232" s="207">
        <f t="shared" si="18"/>
        <v>6582521.7488428513</v>
      </c>
      <c r="W232" s="207">
        <v>1905196.320821929</v>
      </c>
      <c r="X232" s="87">
        <f t="shared" si="17"/>
        <v>8487718.0696647801</v>
      </c>
      <c r="Y232" s="91">
        <f t="shared" si="19"/>
        <v>930.97708343367117</v>
      </c>
      <c r="Z232" s="324">
        <v>13</v>
      </c>
    </row>
    <row r="233" spans="1:26" s="169" customFormat="1" ht="16.5">
      <c r="A233" s="91">
        <v>732</v>
      </c>
      <c r="B233" s="86" t="s">
        <v>169</v>
      </c>
      <c r="C233" s="87">
        <v>3416</v>
      </c>
      <c r="D233" s="87">
        <v>2938498.91</v>
      </c>
      <c r="E233" s="87">
        <v>3351466.0939170909</v>
      </c>
      <c r="F233" s="87">
        <v>6289965.0039170906</v>
      </c>
      <c r="G233" s="160">
        <v>1359.93</v>
      </c>
      <c r="H233" s="161">
        <v>4645520.88</v>
      </c>
      <c r="I233" s="161">
        <v>1644444.1239170907</v>
      </c>
      <c r="J233" s="477">
        <f t="shared" si="15"/>
        <v>0.26143931212542665</v>
      </c>
      <c r="K233" s="163">
        <v>1126090.7469279999</v>
      </c>
      <c r="L233" s="163">
        <v>0</v>
      </c>
      <c r="M233" s="163">
        <v>40665.908481572231</v>
      </c>
      <c r="N233" s="163">
        <v>51831.59244268154</v>
      </c>
      <c r="O233" s="163">
        <v>0</v>
      </c>
      <c r="P233" s="164">
        <v>-172778.08999999997</v>
      </c>
      <c r="Q233" s="164">
        <v>-604844.44520688534</v>
      </c>
      <c r="R233" s="164">
        <v>579434.21842443536</v>
      </c>
      <c r="S233" s="165">
        <v>4953.2</v>
      </c>
      <c r="T233" s="207">
        <f t="shared" si="16"/>
        <v>2669797.2549868943</v>
      </c>
      <c r="U233" s="166">
        <v>1179060.3429282191</v>
      </c>
      <c r="V233" s="207">
        <f t="shared" si="18"/>
        <v>3848857.5979151134</v>
      </c>
      <c r="W233" s="207">
        <v>755675.73850250023</v>
      </c>
      <c r="X233" s="87">
        <f t="shared" si="17"/>
        <v>4604533.3364176136</v>
      </c>
      <c r="Y233" s="91">
        <f t="shared" si="19"/>
        <v>1347.9313045719009</v>
      </c>
      <c r="Z233" s="324">
        <v>19</v>
      </c>
    </row>
    <row r="234" spans="1:26" s="169" customFormat="1" ht="16.5">
      <c r="A234" s="91">
        <v>734</v>
      </c>
      <c r="B234" s="86" t="s">
        <v>170</v>
      </c>
      <c r="C234" s="87">
        <v>51400</v>
      </c>
      <c r="D234" s="87">
        <v>68043922.849999994</v>
      </c>
      <c r="E234" s="87">
        <v>12380421.311598388</v>
      </c>
      <c r="F234" s="87">
        <v>80424344.161598384</v>
      </c>
      <c r="G234" s="160">
        <v>1359.93</v>
      </c>
      <c r="H234" s="161">
        <v>69900402</v>
      </c>
      <c r="I234" s="161">
        <v>10523942.161598384</v>
      </c>
      <c r="J234" s="477">
        <f t="shared" si="15"/>
        <v>0.13085518161581025</v>
      </c>
      <c r="K234" s="163">
        <v>0</v>
      </c>
      <c r="L234" s="163">
        <v>0</v>
      </c>
      <c r="M234" s="163">
        <v>575345.64027392084</v>
      </c>
      <c r="N234" s="163">
        <v>908770.55689866119</v>
      </c>
      <c r="O234" s="163">
        <v>0</v>
      </c>
      <c r="P234" s="164">
        <v>-3699681.8461500001</v>
      </c>
      <c r="Q234" s="164">
        <v>-3196452.2279215986</v>
      </c>
      <c r="R234" s="164">
        <v>-164855.49441304526</v>
      </c>
      <c r="S234" s="165">
        <v>74530</v>
      </c>
      <c r="T234" s="207">
        <f t="shared" si="16"/>
        <v>5021598.7902863221</v>
      </c>
      <c r="U234" s="166">
        <v>16342234.771523811</v>
      </c>
      <c r="V234" s="207">
        <f t="shared" si="18"/>
        <v>21363833.561810132</v>
      </c>
      <c r="W234" s="207">
        <v>9273826.5703098979</v>
      </c>
      <c r="X234" s="87">
        <f t="shared" si="17"/>
        <v>30637660.132120028</v>
      </c>
      <c r="Y234" s="91">
        <f t="shared" si="19"/>
        <v>596.06342669494222</v>
      </c>
      <c r="Z234" s="324">
        <v>2</v>
      </c>
    </row>
    <row r="235" spans="1:26" s="169" customFormat="1" ht="16.5">
      <c r="A235" s="91">
        <v>738</v>
      </c>
      <c r="B235" s="86" t="s">
        <v>345</v>
      </c>
      <c r="C235" s="87">
        <v>2959</v>
      </c>
      <c r="D235" s="87">
        <v>4183847.0199999996</v>
      </c>
      <c r="E235" s="87">
        <v>536909.15922977263</v>
      </c>
      <c r="F235" s="87">
        <v>4720756.1792297717</v>
      </c>
      <c r="G235" s="160">
        <v>1359.93</v>
      </c>
      <c r="H235" s="161">
        <v>4024032.87</v>
      </c>
      <c r="I235" s="161">
        <v>696723.30922977161</v>
      </c>
      <c r="J235" s="477">
        <f t="shared" si="15"/>
        <v>0.14758722602433738</v>
      </c>
      <c r="K235" s="163">
        <v>0</v>
      </c>
      <c r="L235" s="163">
        <v>0</v>
      </c>
      <c r="M235" s="163">
        <v>22113.839601483422</v>
      </c>
      <c r="N235" s="163">
        <v>30505.27408077224</v>
      </c>
      <c r="O235" s="163">
        <v>0</v>
      </c>
      <c r="P235" s="164">
        <v>-143768.96999999997</v>
      </c>
      <c r="Q235" s="164">
        <v>48497.464560992346</v>
      </c>
      <c r="R235" s="164">
        <v>-5785.8933444046088</v>
      </c>
      <c r="S235" s="165">
        <v>4290.55</v>
      </c>
      <c r="T235" s="207">
        <f t="shared" si="16"/>
        <v>652575.57412861497</v>
      </c>
      <c r="U235" s="166">
        <v>932036.75857254537</v>
      </c>
      <c r="V235" s="207">
        <f t="shared" si="18"/>
        <v>1584612.3327011603</v>
      </c>
      <c r="W235" s="207">
        <v>584899.15882966912</v>
      </c>
      <c r="X235" s="87">
        <f t="shared" si="17"/>
        <v>2169511.4915308296</v>
      </c>
      <c r="Y235" s="91">
        <f t="shared" si="19"/>
        <v>733.19077104793155</v>
      </c>
      <c r="Z235" s="324">
        <v>2</v>
      </c>
    </row>
    <row r="236" spans="1:26" s="169" customFormat="1" ht="16.5">
      <c r="A236" s="91">
        <v>739</v>
      </c>
      <c r="B236" s="86" t="s">
        <v>171</v>
      </c>
      <c r="C236" s="87">
        <v>3261</v>
      </c>
      <c r="D236" s="87">
        <v>3579419.03</v>
      </c>
      <c r="E236" s="87">
        <v>758163.07734304934</v>
      </c>
      <c r="F236" s="87">
        <v>4337582.1073430488</v>
      </c>
      <c r="G236" s="160">
        <v>1359.93</v>
      </c>
      <c r="H236" s="161">
        <v>4434731.7300000004</v>
      </c>
      <c r="I236" s="161">
        <v>-97149.622656951658</v>
      </c>
      <c r="J236" s="477">
        <f t="shared" si="15"/>
        <v>-2.2397183558205861E-2</v>
      </c>
      <c r="K236" s="163">
        <v>119875.438304</v>
      </c>
      <c r="L236" s="163">
        <v>0</v>
      </c>
      <c r="M236" s="163">
        <v>34873.695429115971</v>
      </c>
      <c r="N236" s="163">
        <v>64754.593582013229</v>
      </c>
      <c r="O236" s="163">
        <v>0</v>
      </c>
      <c r="P236" s="164">
        <v>-178213.76499999998</v>
      </c>
      <c r="Q236" s="164">
        <v>1487130.9457899807</v>
      </c>
      <c r="R236" s="164">
        <v>1236713.0197413699</v>
      </c>
      <c r="S236" s="165">
        <v>4728.45</v>
      </c>
      <c r="T236" s="207">
        <f t="shared" si="16"/>
        <v>2672712.7551895282</v>
      </c>
      <c r="U236" s="166">
        <v>851472.41406119638</v>
      </c>
      <c r="V236" s="207">
        <f t="shared" si="18"/>
        <v>3524185.1692507248</v>
      </c>
      <c r="W236" s="207">
        <v>719684.42997651559</v>
      </c>
      <c r="X236" s="87">
        <f t="shared" si="17"/>
        <v>4243869.5992272403</v>
      </c>
      <c r="Y236" s="91">
        <f t="shared" si="19"/>
        <v>1301.4012877115119</v>
      </c>
      <c r="Z236" s="324">
        <v>9</v>
      </c>
    </row>
    <row r="237" spans="1:26" s="169" customFormat="1" ht="16.5">
      <c r="A237" s="91">
        <v>740</v>
      </c>
      <c r="B237" s="86" t="s">
        <v>346</v>
      </c>
      <c r="C237" s="87">
        <v>32547</v>
      </c>
      <c r="D237" s="87">
        <v>36268192.829999998</v>
      </c>
      <c r="E237" s="87">
        <v>8540909.5539023336</v>
      </c>
      <c r="F237" s="87">
        <v>44809102.383902334</v>
      </c>
      <c r="G237" s="160">
        <v>1359.93</v>
      </c>
      <c r="H237" s="161">
        <v>44261641.710000001</v>
      </c>
      <c r="I237" s="161">
        <v>547460.67390233278</v>
      </c>
      <c r="J237" s="477">
        <f t="shared" si="15"/>
        <v>1.2217621973588295E-2</v>
      </c>
      <c r="K237" s="163">
        <v>733290.28921200009</v>
      </c>
      <c r="L237" s="163">
        <v>0</v>
      </c>
      <c r="M237" s="163">
        <v>425547.70075712644</v>
      </c>
      <c r="N237" s="163">
        <v>603886.93267422472</v>
      </c>
      <c r="O237" s="163">
        <v>0</v>
      </c>
      <c r="P237" s="164">
        <v>-2710132.6399999997</v>
      </c>
      <c r="Q237" s="164">
        <v>-2020804.7409270357</v>
      </c>
      <c r="R237" s="164">
        <v>228095.99623139377</v>
      </c>
      <c r="S237" s="165">
        <v>47193.15</v>
      </c>
      <c r="T237" s="207">
        <f t="shared" si="16"/>
        <v>-2145462.6381499576</v>
      </c>
      <c r="U237" s="166">
        <v>8026895.6250426732</v>
      </c>
      <c r="V237" s="207">
        <f t="shared" si="18"/>
        <v>5881432.9868927151</v>
      </c>
      <c r="W237" s="207">
        <v>6155499.2061898327</v>
      </c>
      <c r="X237" s="87">
        <f t="shared" si="17"/>
        <v>12036932.193082549</v>
      </c>
      <c r="Y237" s="91">
        <f t="shared" si="19"/>
        <v>369.83230998502313</v>
      </c>
      <c r="Z237" s="324">
        <v>10</v>
      </c>
    </row>
    <row r="238" spans="1:26" s="169" customFormat="1" ht="16.5">
      <c r="A238" s="91">
        <v>742</v>
      </c>
      <c r="B238" s="86" t="s">
        <v>172</v>
      </c>
      <c r="C238" s="87">
        <v>1009</v>
      </c>
      <c r="D238" s="87">
        <v>978959.89</v>
      </c>
      <c r="E238" s="87">
        <v>964980.27278476185</v>
      </c>
      <c r="F238" s="87">
        <v>1943940.1627847617</v>
      </c>
      <c r="G238" s="160">
        <v>1359.93</v>
      </c>
      <c r="H238" s="161">
        <v>1372169.37</v>
      </c>
      <c r="I238" s="161">
        <v>571770.79278476164</v>
      </c>
      <c r="J238" s="477">
        <f t="shared" si="15"/>
        <v>0.29412983163313017</v>
      </c>
      <c r="K238" s="163">
        <v>360251.73147399997</v>
      </c>
      <c r="L238" s="163">
        <v>0</v>
      </c>
      <c r="M238" s="163">
        <v>11566.803746048725</v>
      </c>
      <c r="N238" s="163">
        <v>11150.718675626458</v>
      </c>
      <c r="O238" s="163">
        <v>0</v>
      </c>
      <c r="P238" s="164">
        <v>-46228.46</v>
      </c>
      <c r="Q238" s="164">
        <v>-161407.18414677025</v>
      </c>
      <c r="R238" s="164">
        <v>123525.4114653835</v>
      </c>
      <c r="S238" s="165">
        <v>1463.05</v>
      </c>
      <c r="T238" s="207">
        <f t="shared" si="16"/>
        <v>872092.86399904999</v>
      </c>
      <c r="U238" s="166">
        <v>-49038.142366672786</v>
      </c>
      <c r="V238" s="207">
        <f t="shared" si="18"/>
        <v>823054.72163237724</v>
      </c>
      <c r="W238" s="207">
        <v>225038.02043149644</v>
      </c>
      <c r="X238" s="87">
        <f t="shared" si="17"/>
        <v>1048092.7420638737</v>
      </c>
      <c r="Y238" s="91">
        <f t="shared" si="19"/>
        <v>1038.7440456529966</v>
      </c>
      <c r="Z238" s="324">
        <v>19</v>
      </c>
    </row>
    <row r="239" spans="1:26" s="169" customFormat="1" ht="16.5">
      <c r="A239" s="91">
        <v>743</v>
      </c>
      <c r="B239" s="86" t="s">
        <v>173</v>
      </c>
      <c r="C239" s="87">
        <v>64736</v>
      </c>
      <c r="D239" s="87">
        <v>101820919.19</v>
      </c>
      <c r="E239" s="87">
        <v>8618233.9867085591</v>
      </c>
      <c r="F239" s="87">
        <v>110439153.17670855</v>
      </c>
      <c r="G239" s="160">
        <v>1359.93</v>
      </c>
      <c r="H239" s="161">
        <v>88036428.480000004</v>
      </c>
      <c r="I239" s="161">
        <v>22402724.696708545</v>
      </c>
      <c r="J239" s="477">
        <f t="shared" si="15"/>
        <v>0.20285129007520539</v>
      </c>
      <c r="K239" s="163">
        <v>0</v>
      </c>
      <c r="L239" s="163">
        <v>0</v>
      </c>
      <c r="M239" s="163">
        <v>934099.76003974874</v>
      </c>
      <c r="N239" s="163">
        <v>1327483.6358699545</v>
      </c>
      <c r="O239" s="163">
        <v>491057.37348320876</v>
      </c>
      <c r="P239" s="164">
        <v>-5377640.0803500004</v>
      </c>
      <c r="Q239" s="164">
        <v>-5497885.2655691179</v>
      </c>
      <c r="R239" s="164">
        <v>-2689306.917071817</v>
      </c>
      <c r="S239" s="165">
        <v>93867.199999999997</v>
      </c>
      <c r="T239" s="207">
        <f t="shared" si="16"/>
        <v>11684400.403110521</v>
      </c>
      <c r="U239" s="166">
        <v>11856680.332388343</v>
      </c>
      <c r="V239" s="207">
        <f t="shared" si="18"/>
        <v>23541080.735498864</v>
      </c>
      <c r="W239" s="207">
        <v>9945565.9278010912</v>
      </c>
      <c r="X239" s="87">
        <f t="shared" si="17"/>
        <v>33486646.663299955</v>
      </c>
      <c r="Y239" s="91">
        <f t="shared" si="19"/>
        <v>517.28013258928502</v>
      </c>
      <c r="Z239" s="324">
        <v>14</v>
      </c>
    </row>
    <row r="240" spans="1:26" s="169" customFormat="1" ht="16.5">
      <c r="A240" s="91">
        <v>746</v>
      </c>
      <c r="B240" s="86" t="s">
        <v>174</v>
      </c>
      <c r="C240" s="87">
        <v>4781</v>
      </c>
      <c r="D240" s="87">
        <v>11073835.479999999</v>
      </c>
      <c r="E240" s="87">
        <v>1116393.5197191611</v>
      </c>
      <c r="F240" s="87">
        <v>12190228.99971916</v>
      </c>
      <c r="G240" s="160">
        <v>1359.93</v>
      </c>
      <c r="H240" s="161">
        <v>6501825.3300000001</v>
      </c>
      <c r="I240" s="161">
        <v>5688403.6697191596</v>
      </c>
      <c r="J240" s="477">
        <f t="shared" si="15"/>
        <v>0.46663632568758223</v>
      </c>
      <c r="K240" s="163">
        <v>49876.510754000003</v>
      </c>
      <c r="L240" s="163">
        <v>0</v>
      </c>
      <c r="M240" s="163">
        <v>73130.54311209025</v>
      </c>
      <c r="N240" s="163">
        <v>93123.47803543706</v>
      </c>
      <c r="O240" s="163">
        <v>0</v>
      </c>
      <c r="P240" s="164">
        <v>-247574.47</v>
      </c>
      <c r="Q240" s="164">
        <v>-103915.72865544069</v>
      </c>
      <c r="R240" s="164">
        <v>-606658.27817700489</v>
      </c>
      <c r="S240" s="165">
        <v>6932.45</v>
      </c>
      <c r="T240" s="207">
        <f t="shared" si="16"/>
        <v>4953318.1747882413</v>
      </c>
      <c r="U240" s="166">
        <v>1377483.354065347</v>
      </c>
      <c r="V240" s="207">
        <f t="shared" si="18"/>
        <v>6330801.5288535878</v>
      </c>
      <c r="W240" s="207">
        <v>923550.17904456658</v>
      </c>
      <c r="X240" s="87">
        <f t="shared" si="17"/>
        <v>7254351.7078981549</v>
      </c>
      <c r="Y240" s="91">
        <f t="shared" si="19"/>
        <v>1517.3293678933601</v>
      </c>
      <c r="Z240" s="324">
        <v>17</v>
      </c>
    </row>
    <row r="241" spans="1:26" s="169" customFormat="1" ht="16.5">
      <c r="A241" s="91">
        <v>747</v>
      </c>
      <c r="B241" s="86" t="s">
        <v>347</v>
      </c>
      <c r="C241" s="87">
        <v>1352</v>
      </c>
      <c r="D241" s="87">
        <v>1454054.04</v>
      </c>
      <c r="E241" s="87">
        <v>497766.41870469705</v>
      </c>
      <c r="F241" s="87">
        <v>1951820.458704697</v>
      </c>
      <c r="G241" s="160">
        <v>1359.93</v>
      </c>
      <c r="H241" s="161">
        <v>1838625.36</v>
      </c>
      <c r="I241" s="161">
        <v>113195.09870469687</v>
      </c>
      <c r="J241" s="477">
        <f t="shared" si="15"/>
        <v>5.7994626606085217E-2</v>
      </c>
      <c r="K241" s="163">
        <v>151904.63194400002</v>
      </c>
      <c r="L241" s="163">
        <v>0</v>
      </c>
      <c r="M241" s="163">
        <v>14265.196003220357</v>
      </c>
      <c r="N241" s="163">
        <v>13096.906509697763</v>
      </c>
      <c r="O241" s="163">
        <v>0</v>
      </c>
      <c r="P241" s="164">
        <v>-69979.634999999995</v>
      </c>
      <c r="Q241" s="164">
        <v>447558.96251326235</v>
      </c>
      <c r="R241" s="164">
        <v>365176.29474819027</v>
      </c>
      <c r="S241" s="165">
        <v>1960.3999999999999</v>
      </c>
      <c r="T241" s="207">
        <f t="shared" si="16"/>
        <v>1037177.8554230676</v>
      </c>
      <c r="U241" s="166">
        <v>467958.76915671577</v>
      </c>
      <c r="V241" s="207">
        <f t="shared" si="18"/>
        <v>1505136.6245797833</v>
      </c>
      <c r="W241" s="207">
        <v>336015.46016985865</v>
      </c>
      <c r="X241" s="87">
        <f t="shared" si="17"/>
        <v>1841152.0847496418</v>
      </c>
      <c r="Y241" s="91">
        <f t="shared" si="19"/>
        <v>1361.7988792526937</v>
      </c>
      <c r="Z241" s="324">
        <v>4</v>
      </c>
    </row>
    <row r="242" spans="1:26" s="169" customFormat="1" ht="16.5">
      <c r="A242" s="91">
        <v>748</v>
      </c>
      <c r="B242" s="86" t="s">
        <v>175</v>
      </c>
      <c r="C242" s="87">
        <v>5028</v>
      </c>
      <c r="D242" s="87">
        <v>9928435.0899999999</v>
      </c>
      <c r="E242" s="87">
        <v>1361175.5982660032</v>
      </c>
      <c r="F242" s="87">
        <v>11289610.688266004</v>
      </c>
      <c r="G242" s="160">
        <v>1359.93</v>
      </c>
      <c r="H242" s="161">
        <v>6837728.04</v>
      </c>
      <c r="I242" s="161">
        <v>4451882.6482660035</v>
      </c>
      <c r="J242" s="477">
        <f t="shared" si="15"/>
        <v>0.3943344700887802</v>
      </c>
      <c r="K242" s="163">
        <v>166356.059392</v>
      </c>
      <c r="L242" s="163">
        <v>0</v>
      </c>
      <c r="M242" s="163">
        <v>58219.452252959934</v>
      </c>
      <c r="N242" s="163">
        <v>74067.786923343461</v>
      </c>
      <c r="O242" s="163">
        <v>0</v>
      </c>
      <c r="P242" s="164">
        <v>-237764.96</v>
      </c>
      <c r="Q242" s="164">
        <v>-665206.94257305388</v>
      </c>
      <c r="R242" s="164">
        <v>-835144.89288000506</v>
      </c>
      <c r="S242" s="165">
        <v>7290.5999999999995</v>
      </c>
      <c r="T242" s="207">
        <f t="shared" si="16"/>
        <v>3019699.7513812482</v>
      </c>
      <c r="U242" s="166">
        <v>2699996.5033732494</v>
      </c>
      <c r="V242" s="207">
        <f t="shared" si="18"/>
        <v>5719696.2547544977</v>
      </c>
      <c r="W242" s="207">
        <v>1025424.8215553551</v>
      </c>
      <c r="X242" s="87">
        <f t="shared" si="17"/>
        <v>6745121.0763098523</v>
      </c>
      <c r="Y242" s="91">
        <f t="shared" si="19"/>
        <v>1341.5117494649667</v>
      </c>
      <c r="Z242" s="324">
        <v>17</v>
      </c>
    </row>
    <row r="243" spans="1:26" s="169" customFormat="1" ht="16.5">
      <c r="A243" s="91">
        <v>749</v>
      </c>
      <c r="B243" s="86" t="s">
        <v>176</v>
      </c>
      <c r="C243" s="87">
        <v>21293</v>
      </c>
      <c r="D243" s="87">
        <v>38318243.180000007</v>
      </c>
      <c r="E243" s="87">
        <v>2100156.4776946721</v>
      </c>
      <c r="F243" s="87">
        <v>40418399.657694682</v>
      </c>
      <c r="G243" s="160">
        <v>1359.93</v>
      </c>
      <c r="H243" s="161">
        <v>28956989.490000002</v>
      </c>
      <c r="I243" s="161">
        <v>11461410.16769468</v>
      </c>
      <c r="J243" s="477">
        <f t="shared" si="15"/>
        <v>0.2835691235863344</v>
      </c>
      <c r="K243" s="163">
        <v>0</v>
      </c>
      <c r="L243" s="163">
        <v>0</v>
      </c>
      <c r="M243" s="163">
        <v>211722.10788017578</v>
      </c>
      <c r="N243" s="163">
        <v>413135.09720463207</v>
      </c>
      <c r="O243" s="163">
        <v>0</v>
      </c>
      <c r="P243" s="164">
        <v>-1519461.17</v>
      </c>
      <c r="Q243" s="164">
        <v>-2397156.3534561843</v>
      </c>
      <c r="R243" s="164">
        <v>-2651579.1706958557</v>
      </c>
      <c r="S243" s="165">
        <v>30874.85</v>
      </c>
      <c r="T243" s="207">
        <f t="shared" si="16"/>
        <v>5548945.5286274478</v>
      </c>
      <c r="U243" s="166">
        <v>4632795.5907204514</v>
      </c>
      <c r="V243" s="207">
        <f t="shared" si="18"/>
        <v>10181741.1193479</v>
      </c>
      <c r="W243" s="207">
        <v>3085504.7920736158</v>
      </c>
      <c r="X243" s="87">
        <f t="shared" si="17"/>
        <v>13267245.911421515</v>
      </c>
      <c r="Y243" s="91">
        <f t="shared" si="19"/>
        <v>623.08016303111424</v>
      </c>
      <c r="Z243" s="324">
        <v>11</v>
      </c>
    </row>
    <row r="244" spans="1:26" s="169" customFormat="1" ht="16.5">
      <c r="A244" s="91">
        <v>751</v>
      </c>
      <c r="B244" s="86" t="s">
        <v>177</v>
      </c>
      <c r="C244" s="87">
        <v>2904</v>
      </c>
      <c r="D244" s="87">
        <v>3824469.23</v>
      </c>
      <c r="E244" s="87">
        <v>1332060.5623247947</v>
      </c>
      <c r="F244" s="87">
        <v>5156529.7923247945</v>
      </c>
      <c r="G244" s="160">
        <v>1359.93</v>
      </c>
      <c r="H244" s="161">
        <v>3949236.72</v>
      </c>
      <c r="I244" s="161">
        <v>1207293.0723247943</v>
      </c>
      <c r="J244" s="477">
        <f t="shared" si="15"/>
        <v>0.23412898227055379</v>
      </c>
      <c r="K244" s="163">
        <v>140921.17670399998</v>
      </c>
      <c r="L244" s="163">
        <v>0</v>
      </c>
      <c r="M244" s="163">
        <v>21457.57229304043</v>
      </c>
      <c r="N244" s="163">
        <v>52909.780652440233</v>
      </c>
      <c r="O244" s="163">
        <v>0</v>
      </c>
      <c r="P244" s="164">
        <v>-124725.128</v>
      </c>
      <c r="Q244" s="164">
        <v>54004.000961878512</v>
      </c>
      <c r="R244" s="164">
        <v>-249822.7575788908</v>
      </c>
      <c r="S244" s="165">
        <v>4210.8</v>
      </c>
      <c r="T244" s="207">
        <f t="shared" si="16"/>
        <v>1106248.5173572625</v>
      </c>
      <c r="U244" s="166">
        <v>1306769.7286656615</v>
      </c>
      <c r="V244" s="207">
        <f t="shared" si="18"/>
        <v>2413018.2460229238</v>
      </c>
      <c r="W244" s="207">
        <v>521520.34733155294</v>
      </c>
      <c r="X244" s="87">
        <f t="shared" si="17"/>
        <v>2934538.5933544766</v>
      </c>
      <c r="Y244" s="91">
        <f t="shared" si="19"/>
        <v>1010.5160445435525</v>
      </c>
      <c r="Z244" s="324">
        <v>19</v>
      </c>
    </row>
    <row r="245" spans="1:26" s="169" customFormat="1" ht="16.5">
      <c r="A245" s="91">
        <v>753</v>
      </c>
      <c r="B245" s="86" t="s">
        <v>348</v>
      </c>
      <c r="C245" s="87">
        <v>22190</v>
      </c>
      <c r="D245" s="87">
        <v>37510877.359999999</v>
      </c>
      <c r="E245" s="87">
        <v>6520866.0946666021</v>
      </c>
      <c r="F245" s="87">
        <v>44031743.4546666</v>
      </c>
      <c r="G245" s="160">
        <v>1359.93</v>
      </c>
      <c r="H245" s="161">
        <v>30176846.700000003</v>
      </c>
      <c r="I245" s="161">
        <v>13854896.754666597</v>
      </c>
      <c r="J245" s="477">
        <f t="shared" si="15"/>
        <v>0.31465701032099874</v>
      </c>
      <c r="K245" s="163">
        <v>0</v>
      </c>
      <c r="L245" s="163">
        <v>0</v>
      </c>
      <c r="M245" s="163">
        <v>190410.65290461233</v>
      </c>
      <c r="N245" s="163">
        <v>361095.83234605752</v>
      </c>
      <c r="O245" s="163">
        <v>533646.26300648996</v>
      </c>
      <c r="P245" s="164">
        <v>-1404586.0699999998</v>
      </c>
      <c r="Q245" s="164">
        <v>5432032.9815578219</v>
      </c>
      <c r="R245" s="164">
        <v>3242585.9676854638</v>
      </c>
      <c r="S245" s="165">
        <v>32175.5</v>
      </c>
      <c r="T245" s="207">
        <f t="shared" si="16"/>
        <v>22242257.882167041</v>
      </c>
      <c r="U245" s="166">
        <v>-640178.84215566353</v>
      </c>
      <c r="V245" s="207">
        <f t="shared" si="18"/>
        <v>21602079.040011376</v>
      </c>
      <c r="W245" s="207">
        <v>2530377.8872347632</v>
      </c>
      <c r="X245" s="87">
        <f t="shared" si="17"/>
        <v>24132456.927246138</v>
      </c>
      <c r="Y245" s="91">
        <f t="shared" si="19"/>
        <v>1087.537491088154</v>
      </c>
      <c r="Z245" s="324">
        <v>1</v>
      </c>
    </row>
    <row r="246" spans="1:26" s="169" customFormat="1" ht="16.5">
      <c r="A246" s="91">
        <v>755</v>
      </c>
      <c r="B246" s="86" t="s">
        <v>349</v>
      </c>
      <c r="C246" s="87">
        <v>6198</v>
      </c>
      <c r="D246" s="87">
        <v>10162407.43</v>
      </c>
      <c r="E246" s="87">
        <v>1983020.4448833554</v>
      </c>
      <c r="F246" s="87">
        <v>12145427.874883356</v>
      </c>
      <c r="G246" s="160">
        <v>1359.93</v>
      </c>
      <c r="H246" s="161">
        <v>8428846.1400000006</v>
      </c>
      <c r="I246" s="161">
        <v>3716581.734883355</v>
      </c>
      <c r="J246" s="477">
        <f t="shared" si="15"/>
        <v>0.3060066531348159</v>
      </c>
      <c r="K246" s="163">
        <v>0</v>
      </c>
      <c r="L246" s="163">
        <v>0</v>
      </c>
      <c r="M246" s="163">
        <v>37422.848490767821</v>
      </c>
      <c r="N246" s="163">
        <v>111781.69925500749</v>
      </c>
      <c r="O246" s="163">
        <v>21556.273067137165</v>
      </c>
      <c r="P246" s="164">
        <v>-386910.94500000001</v>
      </c>
      <c r="Q246" s="164">
        <v>464360.05994844204</v>
      </c>
      <c r="R246" s="164">
        <v>836917.47642097028</v>
      </c>
      <c r="S246" s="165">
        <v>8987.1</v>
      </c>
      <c r="T246" s="207">
        <f t="shared" si="16"/>
        <v>4810696.2470656801</v>
      </c>
      <c r="U246" s="166">
        <v>126925.31855473503</v>
      </c>
      <c r="V246" s="207">
        <f t="shared" si="18"/>
        <v>4937621.5656204149</v>
      </c>
      <c r="W246" s="207">
        <v>912800.49977479712</v>
      </c>
      <c r="X246" s="87">
        <f t="shared" si="17"/>
        <v>5850422.0653952118</v>
      </c>
      <c r="Y246" s="91">
        <f t="shared" si="19"/>
        <v>943.92095279045043</v>
      </c>
      <c r="Z246" s="324">
        <v>1</v>
      </c>
    </row>
    <row r="247" spans="1:26" s="169" customFormat="1" ht="16.5">
      <c r="A247" s="91">
        <v>758</v>
      </c>
      <c r="B247" s="86" t="s">
        <v>178</v>
      </c>
      <c r="C247" s="87">
        <v>8187</v>
      </c>
      <c r="D247" s="87">
        <v>10181098.449999999</v>
      </c>
      <c r="E247" s="87">
        <v>7511307.7638158929</v>
      </c>
      <c r="F247" s="87">
        <v>17692406.21381589</v>
      </c>
      <c r="G247" s="160">
        <v>1359.93</v>
      </c>
      <c r="H247" s="161">
        <v>11133746.91</v>
      </c>
      <c r="I247" s="161">
        <v>6558659.3038158901</v>
      </c>
      <c r="J247" s="477">
        <f t="shared" si="15"/>
        <v>0.3707047659065319</v>
      </c>
      <c r="K247" s="163">
        <v>1094005.976457</v>
      </c>
      <c r="L247" s="163">
        <v>115510.46999999999</v>
      </c>
      <c r="M247" s="163">
        <v>110286.11104006166</v>
      </c>
      <c r="N247" s="163">
        <v>140877.21998370753</v>
      </c>
      <c r="O247" s="163">
        <v>0</v>
      </c>
      <c r="P247" s="164">
        <v>-443192.3</v>
      </c>
      <c r="Q247" s="164">
        <v>-3690454.1879474381</v>
      </c>
      <c r="R247" s="164">
        <v>-1876872.494345821</v>
      </c>
      <c r="S247" s="165">
        <v>11871.15</v>
      </c>
      <c r="T247" s="207">
        <f t="shared" si="16"/>
        <v>2020691.249003401</v>
      </c>
      <c r="U247" s="166">
        <v>-104263.75490286446</v>
      </c>
      <c r="V247" s="207">
        <f t="shared" si="18"/>
        <v>1916427.4941005367</v>
      </c>
      <c r="W247" s="207">
        <v>1522016.359015387</v>
      </c>
      <c r="X247" s="87">
        <f t="shared" si="17"/>
        <v>3438443.8531159237</v>
      </c>
      <c r="Y247" s="91">
        <f t="shared" si="19"/>
        <v>419.98825615193891</v>
      </c>
      <c r="Z247" s="324">
        <v>19</v>
      </c>
    </row>
    <row r="248" spans="1:26" s="169" customFormat="1" ht="16.5">
      <c r="A248" s="91">
        <v>759</v>
      </c>
      <c r="B248" s="86" t="s">
        <v>179</v>
      </c>
      <c r="C248" s="87">
        <v>1997</v>
      </c>
      <c r="D248" s="87">
        <v>2866897.64</v>
      </c>
      <c r="E248" s="87">
        <v>600534.62721410999</v>
      </c>
      <c r="F248" s="87">
        <v>3467432.2672141101</v>
      </c>
      <c r="G248" s="160">
        <v>1359.93</v>
      </c>
      <c r="H248" s="161">
        <v>2715780.21</v>
      </c>
      <c r="I248" s="161">
        <v>751652.05721411016</v>
      </c>
      <c r="J248" s="477">
        <f t="shared" si="15"/>
        <v>0.21677483488899438</v>
      </c>
      <c r="K248" s="163">
        <v>218115.41538000002</v>
      </c>
      <c r="L248" s="163">
        <v>0</v>
      </c>
      <c r="M248" s="163">
        <v>25353.869766367199</v>
      </c>
      <c r="N248" s="163">
        <v>31090.236351151485</v>
      </c>
      <c r="O248" s="163">
        <v>0</v>
      </c>
      <c r="P248" s="164">
        <v>-99264.865000000005</v>
      </c>
      <c r="Q248" s="164">
        <v>296684.54337241122</v>
      </c>
      <c r="R248" s="164">
        <v>-9412.404535199852</v>
      </c>
      <c r="S248" s="165">
        <v>2895.65</v>
      </c>
      <c r="T248" s="207">
        <f t="shared" si="16"/>
        <v>1217114.5025488404</v>
      </c>
      <c r="U248" s="166">
        <v>935856.98483530083</v>
      </c>
      <c r="V248" s="207">
        <f t="shared" si="18"/>
        <v>2152971.4873841414</v>
      </c>
      <c r="W248" s="207">
        <v>487637.29880807875</v>
      </c>
      <c r="X248" s="87">
        <f t="shared" si="17"/>
        <v>2640608.7861922202</v>
      </c>
      <c r="Y248" s="91">
        <f t="shared" si="19"/>
        <v>1322.2878248333602</v>
      </c>
      <c r="Z248" s="324">
        <v>14</v>
      </c>
    </row>
    <row r="249" spans="1:26" s="169" customFormat="1" ht="16.5">
      <c r="A249" s="91">
        <v>761</v>
      </c>
      <c r="B249" s="86" t="s">
        <v>180</v>
      </c>
      <c r="C249" s="87">
        <v>8563</v>
      </c>
      <c r="D249" s="87">
        <v>10837290.469999999</v>
      </c>
      <c r="E249" s="87">
        <v>1724795.4216063726</v>
      </c>
      <c r="F249" s="87">
        <v>12562085.891606372</v>
      </c>
      <c r="G249" s="160">
        <v>1359.93</v>
      </c>
      <c r="H249" s="161">
        <v>11645080.59</v>
      </c>
      <c r="I249" s="161">
        <v>917005.301606372</v>
      </c>
      <c r="J249" s="477">
        <f t="shared" si="15"/>
        <v>7.2997853184484984E-2</v>
      </c>
      <c r="K249" s="163">
        <v>0</v>
      </c>
      <c r="L249" s="163">
        <v>0</v>
      </c>
      <c r="M249" s="163">
        <v>92057.393007227249</v>
      </c>
      <c r="N249" s="163">
        <v>156848.7493888</v>
      </c>
      <c r="O249" s="163">
        <v>0</v>
      </c>
      <c r="P249" s="164">
        <v>-501744.02500000002</v>
      </c>
      <c r="Q249" s="164">
        <v>2210648.4588482603</v>
      </c>
      <c r="R249" s="164">
        <v>1533230.7110828501</v>
      </c>
      <c r="S249" s="165">
        <v>12416.35</v>
      </c>
      <c r="T249" s="207">
        <f t="shared" si="16"/>
        <v>4420462.9389335103</v>
      </c>
      <c r="U249" s="166">
        <v>4177982.0988805676</v>
      </c>
      <c r="V249" s="207">
        <f t="shared" si="18"/>
        <v>8598445.037814077</v>
      </c>
      <c r="W249" s="207">
        <v>1840449.4381827025</v>
      </c>
      <c r="X249" s="87">
        <f t="shared" si="17"/>
        <v>10438894.475996779</v>
      </c>
      <c r="Y249" s="91">
        <f t="shared" si="19"/>
        <v>1219.0697741441993</v>
      </c>
      <c r="Z249" s="324">
        <v>2</v>
      </c>
    </row>
    <row r="250" spans="1:26" s="169" customFormat="1" ht="16.5">
      <c r="A250" s="91">
        <v>762</v>
      </c>
      <c r="B250" s="86" t="s">
        <v>181</v>
      </c>
      <c r="C250" s="87">
        <v>3777</v>
      </c>
      <c r="D250" s="87">
        <v>4388920.21</v>
      </c>
      <c r="E250" s="87">
        <v>1515627.7100029751</v>
      </c>
      <c r="F250" s="87">
        <v>5904547.9200029746</v>
      </c>
      <c r="G250" s="160">
        <v>1359.93</v>
      </c>
      <c r="H250" s="161">
        <v>5136455.6100000003</v>
      </c>
      <c r="I250" s="161">
        <v>768092.31000297423</v>
      </c>
      <c r="J250" s="477">
        <f t="shared" si="15"/>
        <v>0.13008486346615802</v>
      </c>
      <c r="K250" s="163">
        <v>371421.34559700009</v>
      </c>
      <c r="L250" s="163">
        <v>0</v>
      </c>
      <c r="M250" s="163">
        <v>42981.983531964077</v>
      </c>
      <c r="N250" s="163">
        <v>72311.292493412009</v>
      </c>
      <c r="O250" s="163">
        <v>0</v>
      </c>
      <c r="P250" s="164">
        <v>-204646.11</v>
      </c>
      <c r="Q250" s="164">
        <v>1321670.5136391146</v>
      </c>
      <c r="R250" s="164">
        <v>791032.61263520934</v>
      </c>
      <c r="S250" s="165">
        <v>5476.65</v>
      </c>
      <c r="T250" s="207">
        <f t="shared" si="16"/>
        <v>3168340.597899674</v>
      </c>
      <c r="U250" s="166">
        <v>404542.22533563012</v>
      </c>
      <c r="V250" s="207">
        <f t="shared" si="18"/>
        <v>3572882.8232353041</v>
      </c>
      <c r="W250" s="207">
        <v>890771.17347844259</v>
      </c>
      <c r="X250" s="87">
        <f t="shared" si="17"/>
        <v>4463653.9967137463</v>
      </c>
      <c r="Y250" s="91">
        <f t="shared" si="19"/>
        <v>1181.7987812321278</v>
      </c>
      <c r="Z250" s="324">
        <v>11</v>
      </c>
    </row>
    <row r="251" spans="1:26" s="169" customFormat="1" ht="16.5">
      <c r="A251" s="91">
        <v>765</v>
      </c>
      <c r="B251" s="86" t="s">
        <v>182</v>
      </c>
      <c r="C251" s="87">
        <v>10348</v>
      </c>
      <c r="D251" s="87">
        <v>14564648.970000001</v>
      </c>
      <c r="E251" s="87">
        <v>3306483.1403814042</v>
      </c>
      <c r="F251" s="87">
        <v>17871132.110381406</v>
      </c>
      <c r="G251" s="160">
        <v>1359.93</v>
      </c>
      <c r="H251" s="161">
        <v>14072555.640000001</v>
      </c>
      <c r="I251" s="161">
        <v>3798576.4703814052</v>
      </c>
      <c r="J251" s="477">
        <f t="shared" si="15"/>
        <v>0.21255376810598353</v>
      </c>
      <c r="K251" s="163">
        <v>377459.70502933336</v>
      </c>
      <c r="L251" s="163">
        <v>0</v>
      </c>
      <c r="M251" s="163">
        <v>140179.33524400744</v>
      </c>
      <c r="N251" s="163">
        <v>184237.42938994773</v>
      </c>
      <c r="O251" s="163">
        <v>0</v>
      </c>
      <c r="P251" s="164">
        <v>-541419.72000000009</v>
      </c>
      <c r="Q251" s="164">
        <v>-2184411.0825233534</v>
      </c>
      <c r="R251" s="164">
        <v>-765267.9430192773</v>
      </c>
      <c r="S251" s="165">
        <v>15004.6</v>
      </c>
      <c r="T251" s="207">
        <f t="shared" si="16"/>
        <v>1024358.7945020627</v>
      </c>
      <c r="U251" s="166">
        <v>1431520.260589347</v>
      </c>
      <c r="V251" s="207">
        <f t="shared" si="18"/>
        <v>2455879.0550914099</v>
      </c>
      <c r="W251" s="207">
        <v>1887722.8527956752</v>
      </c>
      <c r="X251" s="87">
        <f t="shared" si="17"/>
        <v>4343601.9078870853</v>
      </c>
      <c r="Y251" s="91">
        <f t="shared" si="19"/>
        <v>419.75279357238941</v>
      </c>
      <c r="Z251" s="324">
        <v>18</v>
      </c>
    </row>
    <row r="252" spans="1:26" s="169" customFormat="1" ht="16.5">
      <c r="A252" s="91">
        <v>768</v>
      </c>
      <c r="B252" s="86" t="s">
        <v>183</v>
      </c>
      <c r="C252" s="87">
        <v>2430</v>
      </c>
      <c r="D252" s="87">
        <v>2031992.66</v>
      </c>
      <c r="E252" s="87">
        <v>1759154.7939086098</v>
      </c>
      <c r="F252" s="87">
        <v>3791147.4539086097</v>
      </c>
      <c r="G252" s="160">
        <v>1359.93</v>
      </c>
      <c r="H252" s="161">
        <v>3304629.9000000004</v>
      </c>
      <c r="I252" s="161">
        <v>486517.55390860932</v>
      </c>
      <c r="J252" s="477">
        <f t="shared" si="15"/>
        <v>0.12832989479399379</v>
      </c>
      <c r="K252" s="163">
        <v>274675.68423000001</v>
      </c>
      <c r="L252" s="163">
        <v>0</v>
      </c>
      <c r="M252" s="163">
        <v>28476.915523511452</v>
      </c>
      <c r="N252" s="163">
        <v>35768.085140417061</v>
      </c>
      <c r="O252" s="163">
        <v>0</v>
      </c>
      <c r="P252" s="164">
        <v>-195832.375</v>
      </c>
      <c r="Q252" s="164">
        <v>145425.74719057904</v>
      </c>
      <c r="R252" s="164">
        <v>486244.53408457228</v>
      </c>
      <c r="S252" s="165">
        <v>3523.5</v>
      </c>
      <c r="T252" s="207">
        <f t="shared" si="16"/>
        <v>1264799.6450776891</v>
      </c>
      <c r="U252" s="166">
        <v>358340.90066781611</v>
      </c>
      <c r="V252" s="207">
        <f t="shared" si="18"/>
        <v>1623140.5457455053</v>
      </c>
      <c r="W252" s="207">
        <v>569415.54148617212</v>
      </c>
      <c r="X252" s="87">
        <f t="shared" si="17"/>
        <v>2192556.0872316775</v>
      </c>
      <c r="Y252" s="91">
        <f t="shared" si="19"/>
        <v>902.28645565089607</v>
      </c>
      <c r="Z252" s="324">
        <v>10</v>
      </c>
    </row>
    <row r="253" spans="1:26" s="169" customFormat="1" ht="16.5">
      <c r="A253" s="91">
        <v>777</v>
      </c>
      <c r="B253" s="86" t="s">
        <v>184</v>
      </c>
      <c r="C253" s="87">
        <v>7508</v>
      </c>
      <c r="D253" s="87">
        <v>7340814.5199999996</v>
      </c>
      <c r="E253" s="87">
        <v>5071254.2539985254</v>
      </c>
      <c r="F253" s="87">
        <v>12412068.773998525</v>
      </c>
      <c r="G253" s="160">
        <v>1359.93</v>
      </c>
      <c r="H253" s="161">
        <v>10210354.440000001</v>
      </c>
      <c r="I253" s="161">
        <v>2201714.3339985237</v>
      </c>
      <c r="J253" s="477">
        <f t="shared" si="15"/>
        <v>0.17738496088668107</v>
      </c>
      <c r="K253" s="163">
        <v>1021733.6654759999</v>
      </c>
      <c r="L253" s="163">
        <v>0</v>
      </c>
      <c r="M253" s="163">
        <v>86633.179351154438</v>
      </c>
      <c r="N253" s="163">
        <v>148468.83454798907</v>
      </c>
      <c r="O253" s="163">
        <v>0</v>
      </c>
      <c r="P253" s="164">
        <v>-395439.88999999996</v>
      </c>
      <c r="Q253" s="164">
        <v>-72003.561203717982</v>
      </c>
      <c r="R253" s="164">
        <v>455852.61629320763</v>
      </c>
      <c r="S253" s="165">
        <v>10886.6</v>
      </c>
      <c r="T253" s="207">
        <f t="shared" si="16"/>
        <v>3457845.7784631569</v>
      </c>
      <c r="U253" s="166">
        <v>2542503.6868557106</v>
      </c>
      <c r="V253" s="207">
        <f t="shared" si="18"/>
        <v>6000349.4653188679</v>
      </c>
      <c r="W253" s="207">
        <v>1559568.3935236621</v>
      </c>
      <c r="X253" s="87">
        <f t="shared" si="17"/>
        <v>7559917.8588425303</v>
      </c>
      <c r="Y253" s="91">
        <f t="shared" si="19"/>
        <v>1006.9150051734856</v>
      </c>
      <c r="Z253" s="324">
        <v>18</v>
      </c>
    </row>
    <row r="254" spans="1:26" s="169" customFormat="1" ht="16.5">
      <c r="A254" s="91">
        <v>778</v>
      </c>
      <c r="B254" s="86" t="s">
        <v>185</v>
      </c>
      <c r="C254" s="87">
        <v>6891</v>
      </c>
      <c r="D254" s="87">
        <v>8552019.5600000005</v>
      </c>
      <c r="E254" s="87">
        <v>1320175.8678627552</v>
      </c>
      <c r="F254" s="87">
        <v>9872195.427862756</v>
      </c>
      <c r="G254" s="160">
        <v>1359.93</v>
      </c>
      <c r="H254" s="161">
        <v>9371277.6300000008</v>
      </c>
      <c r="I254" s="161">
        <v>500917.79786275513</v>
      </c>
      <c r="J254" s="477">
        <f t="shared" si="15"/>
        <v>5.0740263553635853E-2</v>
      </c>
      <c r="K254" s="163">
        <v>165538.431904</v>
      </c>
      <c r="L254" s="163">
        <v>0</v>
      </c>
      <c r="M254" s="163">
        <v>83150.993880441543</v>
      </c>
      <c r="N254" s="163">
        <v>106044.8317228176</v>
      </c>
      <c r="O254" s="163">
        <v>0</v>
      </c>
      <c r="P254" s="164">
        <v>-547185.18499999994</v>
      </c>
      <c r="Q254" s="164">
        <v>204565.76965551908</v>
      </c>
      <c r="R254" s="164">
        <v>147.64595564326964</v>
      </c>
      <c r="S254" s="165">
        <v>9991.9499999999989</v>
      </c>
      <c r="T254" s="207">
        <f t="shared" si="16"/>
        <v>523172.23598117667</v>
      </c>
      <c r="U254" s="166">
        <v>3044070.8684155564</v>
      </c>
      <c r="V254" s="207">
        <f t="shared" si="18"/>
        <v>3567243.104396733</v>
      </c>
      <c r="W254" s="207">
        <v>1365028.5224604667</v>
      </c>
      <c r="X254" s="87">
        <f t="shared" si="17"/>
        <v>4932271.6268571997</v>
      </c>
      <c r="Y254" s="91">
        <f t="shared" si="19"/>
        <v>715.7555691274415</v>
      </c>
      <c r="Z254" s="324">
        <v>11</v>
      </c>
    </row>
    <row r="255" spans="1:26" s="169" customFormat="1" ht="16.5">
      <c r="A255" s="91">
        <v>781</v>
      </c>
      <c r="B255" s="86" t="s">
        <v>186</v>
      </c>
      <c r="C255" s="87">
        <v>3584</v>
      </c>
      <c r="D255" s="87">
        <v>3025194.66</v>
      </c>
      <c r="E255" s="87">
        <v>985012.78985936835</v>
      </c>
      <c r="F255" s="87">
        <v>4010207.4498593686</v>
      </c>
      <c r="G255" s="160">
        <v>1359.93</v>
      </c>
      <c r="H255" s="161">
        <v>4873989.12</v>
      </c>
      <c r="I255" s="161">
        <v>-863781.6701406315</v>
      </c>
      <c r="J255" s="477">
        <f t="shared" si="15"/>
        <v>-0.21539575718730533</v>
      </c>
      <c r="K255" s="163">
        <v>356974.52492799994</v>
      </c>
      <c r="L255" s="163">
        <v>0</v>
      </c>
      <c r="M255" s="163">
        <v>37340.244877742312</v>
      </c>
      <c r="N255" s="163">
        <v>53365.166467433221</v>
      </c>
      <c r="O255" s="163">
        <v>0</v>
      </c>
      <c r="P255" s="164">
        <v>-216634.69</v>
      </c>
      <c r="Q255" s="164">
        <v>1672898.4574167642</v>
      </c>
      <c r="R255" s="164">
        <v>1588792.5748640695</v>
      </c>
      <c r="S255" s="165">
        <v>5196.8</v>
      </c>
      <c r="T255" s="207">
        <f t="shared" si="16"/>
        <v>2634151.4084133776</v>
      </c>
      <c r="U255" s="166">
        <v>542258.54160126904</v>
      </c>
      <c r="V255" s="207">
        <f t="shared" si="18"/>
        <v>3176409.9500146466</v>
      </c>
      <c r="W255" s="207">
        <v>805419.18893994577</v>
      </c>
      <c r="X255" s="87">
        <f t="shared" si="17"/>
        <v>3981829.1389545924</v>
      </c>
      <c r="Y255" s="91">
        <f t="shared" si="19"/>
        <v>1111.0014338600984</v>
      </c>
      <c r="Z255" s="324">
        <v>7</v>
      </c>
    </row>
    <row r="256" spans="1:26" s="169" customFormat="1" ht="16.5">
      <c r="A256" s="91">
        <v>783</v>
      </c>
      <c r="B256" s="86" t="s">
        <v>187</v>
      </c>
      <c r="C256" s="87">
        <v>6588</v>
      </c>
      <c r="D256" s="87">
        <v>8225687.3799999999</v>
      </c>
      <c r="E256" s="87">
        <v>1105391.6404214993</v>
      </c>
      <c r="F256" s="87">
        <v>9331079.0204214994</v>
      </c>
      <c r="G256" s="160">
        <v>1359.93</v>
      </c>
      <c r="H256" s="161">
        <v>8959218.8399999999</v>
      </c>
      <c r="I256" s="161">
        <v>371860.18042149954</v>
      </c>
      <c r="J256" s="477">
        <f t="shared" si="15"/>
        <v>3.9851787730836516E-2</v>
      </c>
      <c r="K256" s="163">
        <v>0</v>
      </c>
      <c r="L256" s="163">
        <v>0</v>
      </c>
      <c r="M256" s="163">
        <v>101708.10079928668</v>
      </c>
      <c r="N256" s="163">
        <v>105117.96313972598</v>
      </c>
      <c r="O256" s="163">
        <v>0</v>
      </c>
      <c r="P256" s="164">
        <v>-365769.93</v>
      </c>
      <c r="Q256" s="164">
        <v>482606.31541533151</v>
      </c>
      <c r="R256" s="164">
        <v>304892.71807438449</v>
      </c>
      <c r="S256" s="165">
        <v>9552.6</v>
      </c>
      <c r="T256" s="207">
        <f t="shared" si="16"/>
        <v>1009967.9478502282</v>
      </c>
      <c r="U256" s="166">
        <v>1733538.4354262466</v>
      </c>
      <c r="V256" s="207">
        <f t="shared" si="18"/>
        <v>2743506.3832764747</v>
      </c>
      <c r="W256" s="207">
        <v>1263911.4918444799</v>
      </c>
      <c r="X256" s="87">
        <f t="shared" si="17"/>
        <v>4007417.8751209546</v>
      </c>
      <c r="Y256" s="91">
        <f t="shared" si="19"/>
        <v>608.29050927761909</v>
      </c>
      <c r="Z256" s="324">
        <v>4</v>
      </c>
    </row>
    <row r="257" spans="1:26" s="169" customFormat="1" ht="16.5">
      <c r="A257" s="91">
        <v>785</v>
      </c>
      <c r="B257" s="86" t="s">
        <v>188</v>
      </c>
      <c r="C257" s="87">
        <v>2673</v>
      </c>
      <c r="D257" s="87">
        <v>2872609.21</v>
      </c>
      <c r="E257" s="87">
        <v>1333462.936200012</v>
      </c>
      <c r="F257" s="87">
        <v>4206072.1462000124</v>
      </c>
      <c r="G257" s="160">
        <v>1359.93</v>
      </c>
      <c r="H257" s="161">
        <v>3635092.89</v>
      </c>
      <c r="I257" s="161">
        <v>570979.25620001229</v>
      </c>
      <c r="J257" s="477">
        <f t="shared" si="15"/>
        <v>0.13575117980699999</v>
      </c>
      <c r="K257" s="163">
        <v>838844.38301400025</v>
      </c>
      <c r="L257" s="163">
        <v>0</v>
      </c>
      <c r="M257" s="163">
        <v>33548.373313705612</v>
      </c>
      <c r="N257" s="163">
        <v>51471.126630566054</v>
      </c>
      <c r="O257" s="163">
        <v>0</v>
      </c>
      <c r="P257" s="164">
        <v>-172082.88</v>
      </c>
      <c r="Q257" s="164">
        <v>1122290.4797577236</v>
      </c>
      <c r="R257" s="164">
        <v>870430.07666236942</v>
      </c>
      <c r="S257" s="164">
        <v>3875.85</v>
      </c>
      <c r="T257" s="207">
        <f t="shared" si="16"/>
        <v>3319356.6655783774</v>
      </c>
      <c r="U257" s="166">
        <v>1147280.1357045618</v>
      </c>
      <c r="V257" s="207">
        <f t="shared" si="18"/>
        <v>4466636.8012829395</v>
      </c>
      <c r="W257" s="207">
        <v>638365.88914082851</v>
      </c>
      <c r="X257" s="87">
        <f t="shared" si="17"/>
        <v>5105002.690423768</v>
      </c>
      <c r="Y257" s="91">
        <f t="shared" si="19"/>
        <v>1909.8401385797861</v>
      </c>
      <c r="Z257" s="324">
        <v>17</v>
      </c>
    </row>
    <row r="258" spans="1:26" s="169" customFormat="1" ht="16.5">
      <c r="A258" s="91">
        <v>790</v>
      </c>
      <c r="B258" s="86" t="s">
        <v>189</v>
      </c>
      <c r="C258" s="87">
        <v>23998</v>
      </c>
      <c r="D258" s="87">
        <v>32565073.309999999</v>
      </c>
      <c r="E258" s="87">
        <v>3953907.7568836552</v>
      </c>
      <c r="F258" s="87">
        <v>36518981.066883653</v>
      </c>
      <c r="G258" s="160">
        <v>1359.93</v>
      </c>
      <c r="H258" s="161">
        <v>32635600.140000001</v>
      </c>
      <c r="I258" s="161">
        <v>3883380.9268836528</v>
      </c>
      <c r="J258" s="477">
        <f t="shared" si="15"/>
        <v>0.10633869876520739</v>
      </c>
      <c r="K258" s="163">
        <v>0</v>
      </c>
      <c r="L258" s="163">
        <v>0</v>
      </c>
      <c r="M258" s="163">
        <v>271329.94985490304</v>
      </c>
      <c r="N258" s="163">
        <v>449122.65552261082</v>
      </c>
      <c r="O258" s="163">
        <v>0</v>
      </c>
      <c r="P258" s="164">
        <v>-1782051.8674999999</v>
      </c>
      <c r="Q258" s="164">
        <v>2153689.1027409001</v>
      </c>
      <c r="R258" s="164">
        <v>1172559.5668414736</v>
      </c>
      <c r="S258" s="165">
        <v>34797.1</v>
      </c>
      <c r="T258" s="207">
        <f t="shared" si="16"/>
        <v>6182827.434343541</v>
      </c>
      <c r="U258" s="166">
        <v>10005395.409226576</v>
      </c>
      <c r="V258" s="207">
        <f t="shared" si="18"/>
        <v>16188222.843570117</v>
      </c>
      <c r="W258" s="207">
        <v>4475838.6949382462</v>
      </c>
      <c r="X258" s="87">
        <f t="shared" si="17"/>
        <v>20664061.538508363</v>
      </c>
      <c r="Y258" s="91">
        <f t="shared" si="19"/>
        <v>861.07432029787333</v>
      </c>
      <c r="Z258" s="324">
        <v>6</v>
      </c>
    </row>
    <row r="259" spans="1:26" s="169" customFormat="1" ht="16.5">
      <c r="A259" s="91">
        <v>791</v>
      </c>
      <c r="B259" s="86" t="s">
        <v>190</v>
      </c>
      <c r="C259" s="87">
        <v>5131</v>
      </c>
      <c r="D259" s="87">
        <v>7306728.3099999996</v>
      </c>
      <c r="E259" s="87">
        <v>2158258.4561387403</v>
      </c>
      <c r="F259" s="87">
        <v>9464986.7661387399</v>
      </c>
      <c r="G259" s="160">
        <v>1359.93</v>
      </c>
      <c r="H259" s="161">
        <v>6977800.8300000001</v>
      </c>
      <c r="I259" s="161">
        <v>2487185.9361387398</v>
      </c>
      <c r="J259" s="477">
        <f t="shared" si="15"/>
        <v>0.2627775397464599</v>
      </c>
      <c r="K259" s="163">
        <v>685633.36408000009</v>
      </c>
      <c r="L259" s="163">
        <v>0</v>
      </c>
      <c r="M259" s="163">
        <v>59758.26764144854</v>
      </c>
      <c r="N259" s="163">
        <v>78238.391915976768</v>
      </c>
      <c r="O259" s="163">
        <v>0</v>
      </c>
      <c r="P259" s="164">
        <v>-241647.89499999999</v>
      </c>
      <c r="Q259" s="164">
        <v>1140500.0559376774</v>
      </c>
      <c r="R259" s="164">
        <v>312043.85841197806</v>
      </c>
      <c r="S259" s="165">
        <v>7439.95</v>
      </c>
      <c r="T259" s="207">
        <f t="shared" si="16"/>
        <v>4529151.9291258203</v>
      </c>
      <c r="U259" s="166">
        <v>2780391.9140561894</v>
      </c>
      <c r="V259" s="207">
        <f t="shared" si="18"/>
        <v>7309543.8431820096</v>
      </c>
      <c r="W259" s="207">
        <v>1262903.4928640013</v>
      </c>
      <c r="X259" s="87">
        <f t="shared" si="17"/>
        <v>8572447.3360460103</v>
      </c>
      <c r="Y259" s="91">
        <f t="shared" si="19"/>
        <v>1670.7166899329586</v>
      </c>
      <c r="Z259" s="324">
        <v>17</v>
      </c>
    </row>
    <row r="260" spans="1:26" s="169" customFormat="1" ht="16.5">
      <c r="A260" s="91">
        <v>831</v>
      </c>
      <c r="B260" s="86" t="s">
        <v>191</v>
      </c>
      <c r="C260" s="87">
        <v>4595</v>
      </c>
      <c r="D260" s="87">
        <v>6561690.7800000003</v>
      </c>
      <c r="E260" s="87">
        <v>1569591.7256130995</v>
      </c>
      <c r="F260" s="87">
        <v>8131282.5056130998</v>
      </c>
      <c r="G260" s="160">
        <v>1359.93</v>
      </c>
      <c r="H260" s="161">
        <v>6248878.3500000006</v>
      </c>
      <c r="I260" s="161">
        <v>1882404.1556130992</v>
      </c>
      <c r="J260" s="477">
        <f t="shared" si="15"/>
        <v>0.2315015072116432</v>
      </c>
      <c r="K260" s="163">
        <v>0</v>
      </c>
      <c r="L260" s="163">
        <v>0</v>
      </c>
      <c r="M260" s="163">
        <v>24546.244912609051</v>
      </c>
      <c r="N260" s="163">
        <v>79548.600216393461</v>
      </c>
      <c r="O260" s="163">
        <v>0</v>
      </c>
      <c r="P260" s="164">
        <v>-242582.74500000002</v>
      </c>
      <c r="Q260" s="164">
        <v>277484.27787702432</v>
      </c>
      <c r="R260" s="164">
        <v>395482.0588390918</v>
      </c>
      <c r="S260" s="165">
        <v>6662.75</v>
      </c>
      <c r="T260" s="207">
        <f t="shared" si="16"/>
        <v>2423545.3424582179</v>
      </c>
      <c r="U260" s="166">
        <v>833672.46234809537</v>
      </c>
      <c r="V260" s="207">
        <f t="shared" si="18"/>
        <v>3257217.8048063135</v>
      </c>
      <c r="W260" s="207">
        <v>695604.28385445778</v>
      </c>
      <c r="X260" s="87">
        <f t="shared" si="17"/>
        <v>3952822.088660771</v>
      </c>
      <c r="Y260" s="91">
        <f t="shared" si="19"/>
        <v>860.24419774989576</v>
      </c>
      <c r="Z260" s="324">
        <v>9</v>
      </c>
    </row>
    <row r="261" spans="1:26" s="169" customFormat="1" ht="16.5">
      <c r="A261" s="91">
        <v>832</v>
      </c>
      <c r="B261" s="86" t="s">
        <v>192</v>
      </c>
      <c r="C261" s="87">
        <v>3913</v>
      </c>
      <c r="D261" s="87">
        <v>5490946.7700000005</v>
      </c>
      <c r="E261" s="87">
        <v>2367778.7691758843</v>
      </c>
      <c r="F261" s="87">
        <v>7858725.5391758848</v>
      </c>
      <c r="G261" s="160">
        <v>1359.93</v>
      </c>
      <c r="H261" s="161">
        <v>5321406.09</v>
      </c>
      <c r="I261" s="161">
        <v>2537319.4491758849</v>
      </c>
      <c r="J261" s="477">
        <f t="shared" si="15"/>
        <v>0.32286653052423103</v>
      </c>
      <c r="K261" s="163">
        <v>1239628.9383659998</v>
      </c>
      <c r="L261" s="163">
        <v>0</v>
      </c>
      <c r="M261" s="163">
        <v>46564.715680003144</v>
      </c>
      <c r="N261" s="163">
        <v>52583.233658609272</v>
      </c>
      <c r="O261" s="163">
        <v>0</v>
      </c>
      <c r="P261" s="164">
        <v>-228152.35</v>
      </c>
      <c r="Q261" s="164">
        <v>1776586.5202539766</v>
      </c>
      <c r="R261" s="164">
        <v>1174352.1721804312</v>
      </c>
      <c r="S261" s="165">
        <v>5673.8499999999995</v>
      </c>
      <c r="T261" s="207">
        <f t="shared" si="16"/>
        <v>6604556.5293149054</v>
      </c>
      <c r="U261" s="166">
        <v>1421923.1314445157</v>
      </c>
      <c r="V261" s="207">
        <f t="shared" si="18"/>
        <v>8026479.6607594211</v>
      </c>
      <c r="W261" s="207">
        <v>765347.09521522524</v>
      </c>
      <c r="X261" s="87">
        <f t="shared" si="17"/>
        <v>8791826.7559746467</v>
      </c>
      <c r="Y261" s="91">
        <f t="shared" si="19"/>
        <v>2246.8251356950286</v>
      </c>
      <c r="Z261" s="324">
        <v>17</v>
      </c>
    </row>
    <row r="262" spans="1:26" s="169" customFormat="1" ht="16.5">
      <c r="A262" s="91">
        <v>833</v>
      </c>
      <c r="B262" s="86" t="s">
        <v>350</v>
      </c>
      <c r="C262" s="87">
        <v>1677</v>
      </c>
      <c r="D262" s="87">
        <v>2089598.1400000001</v>
      </c>
      <c r="E262" s="87">
        <v>452942.07071272033</v>
      </c>
      <c r="F262" s="87">
        <v>2542540.2107127206</v>
      </c>
      <c r="G262" s="160">
        <v>1359.93</v>
      </c>
      <c r="H262" s="161">
        <v>2280602.6100000003</v>
      </c>
      <c r="I262" s="161">
        <v>261937.6007127203</v>
      </c>
      <c r="J262" s="477">
        <f t="shared" si="15"/>
        <v>0.10302200909510666</v>
      </c>
      <c r="K262" s="163">
        <v>50315.898568000004</v>
      </c>
      <c r="L262" s="163">
        <v>0</v>
      </c>
      <c r="M262" s="163">
        <v>15501.046660028618</v>
      </c>
      <c r="N262" s="163">
        <v>23754.487580920795</v>
      </c>
      <c r="O262" s="163">
        <v>5160.7724501896037</v>
      </c>
      <c r="P262" s="164">
        <v>-78341.17</v>
      </c>
      <c r="Q262" s="164">
        <v>460471.57373023202</v>
      </c>
      <c r="R262" s="164">
        <v>609663.98082167027</v>
      </c>
      <c r="S262" s="165">
        <v>2431.65</v>
      </c>
      <c r="T262" s="207">
        <f t="shared" si="16"/>
        <v>1350895.8405237615</v>
      </c>
      <c r="U262" s="166">
        <v>392070.24528105819</v>
      </c>
      <c r="V262" s="207">
        <f t="shared" si="18"/>
        <v>1742966.0858048196</v>
      </c>
      <c r="W262" s="207">
        <v>342281.76810028043</v>
      </c>
      <c r="X262" s="87">
        <f t="shared" si="17"/>
        <v>2085247.8539050999</v>
      </c>
      <c r="Y262" s="91">
        <f t="shared" si="19"/>
        <v>1243.4393881366129</v>
      </c>
      <c r="Z262" s="324">
        <v>2</v>
      </c>
    </row>
    <row r="263" spans="1:26" s="169" customFormat="1" ht="16.5">
      <c r="A263" s="91">
        <v>834</v>
      </c>
      <c r="B263" s="86" t="s">
        <v>193</v>
      </c>
      <c r="C263" s="87">
        <v>5967</v>
      </c>
      <c r="D263" s="87">
        <v>8277729.4900000002</v>
      </c>
      <c r="E263" s="87">
        <v>1111553.068206368</v>
      </c>
      <c r="F263" s="87">
        <v>9389282.5582063682</v>
      </c>
      <c r="G263" s="160">
        <v>1359.93</v>
      </c>
      <c r="H263" s="161">
        <v>8114702.3100000005</v>
      </c>
      <c r="I263" s="161">
        <v>1274580.2482063677</v>
      </c>
      <c r="J263" s="477">
        <f t="shared" si="15"/>
        <v>0.13574841744349958</v>
      </c>
      <c r="K263" s="163">
        <v>0</v>
      </c>
      <c r="L263" s="163">
        <v>0</v>
      </c>
      <c r="M263" s="163">
        <v>48337.867384348814</v>
      </c>
      <c r="N263" s="163">
        <v>93338.318579631799</v>
      </c>
      <c r="O263" s="163">
        <v>0</v>
      </c>
      <c r="P263" s="164">
        <v>-325912.14499999996</v>
      </c>
      <c r="Q263" s="164">
        <v>1173682.0982292539</v>
      </c>
      <c r="R263" s="164">
        <v>749534.85643869278</v>
      </c>
      <c r="S263" s="165">
        <v>8652.15</v>
      </c>
      <c r="T263" s="207">
        <f t="shared" si="16"/>
        <v>3022213.3938382948</v>
      </c>
      <c r="U263" s="166">
        <v>1533891.1333413455</v>
      </c>
      <c r="V263" s="207">
        <f t="shared" si="18"/>
        <v>4556104.5271796398</v>
      </c>
      <c r="W263" s="207">
        <v>1113721.6941235561</v>
      </c>
      <c r="X263" s="87">
        <f t="shared" si="17"/>
        <v>5669826.2213031957</v>
      </c>
      <c r="Y263" s="91">
        <f t="shared" si="19"/>
        <v>950.19712104963901</v>
      </c>
      <c r="Z263" s="324">
        <v>5</v>
      </c>
    </row>
    <row r="264" spans="1:26" s="169" customFormat="1" ht="16.5">
      <c r="A264" s="91">
        <v>837</v>
      </c>
      <c r="B264" s="86" t="s">
        <v>351</v>
      </c>
      <c r="C264" s="87">
        <v>244223</v>
      </c>
      <c r="D264" s="87">
        <v>300387947.37</v>
      </c>
      <c r="E264" s="87">
        <v>59493247.249871701</v>
      </c>
      <c r="F264" s="87">
        <v>359881194.61987174</v>
      </c>
      <c r="G264" s="160">
        <v>1359.93</v>
      </c>
      <c r="H264" s="161">
        <v>332126184.39000005</v>
      </c>
      <c r="I264" s="161">
        <v>27755010.22987169</v>
      </c>
      <c r="J264" s="477">
        <f t="shared" si="15"/>
        <v>7.7122702282869243E-2</v>
      </c>
      <c r="K264" s="163">
        <v>0</v>
      </c>
      <c r="L264" s="163">
        <v>0</v>
      </c>
      <c r="M264" s="163">
        <v>3751649.9620899661</v>
      </c>
      <c r="N264" s="163">
        <v>5134590.1740293484</v>
      </c>
      <c r="O264" s="163">
        <v>3076453.1965640802</v>
      </c>
      <c r="P264" s="164">
        <v>-31546335.569349997</v>
      </c>
      <c r="Q264" s="164">
        <v>-53845192.491937794</v>
      </c>
      <c r="R264" s="164">
        <v>-17879235.785679471</v>
      </c>
      <c r="S264" s="165">
        <v>354123.35</v>
      </c>
      <c r="T264" s="207">
        <f t="shared" si="16"/>
        <v>-63198936.934412196</v>
      </c>
      <c r="U264" s="166">
        <v>4430428.264369769</v>
      </c>
      <c r="V264" s="207">
        <f t="shared" si="18"/>
        <v>-58768508.670042425</v>
      </c>
      <c r="W264" s="207">
        <v>36300023.396053225</v>
      </c>
      <c r="X264" s="87">
        <f t="shared" si="17"/>
        <v>-22468485.273989201</v>
      </c>
      <c r="Y264" s="91">
        <f t="shared" si="19"/>
        <v>-91.999874188709498</v>
      </c>
      <c r="Z264" s="324">
        <v>6</v>
      </c>
    </row>
    <row r="265" spans="1:26" s="169" customFormat="1" ht="16.5">
      <c r="A265" s="91">
        <v>844</v>
      </c>
      <c r="B265" s="86" t="s">
        <v>194</v>
      </c>
      <c r="C265" s="87">
        <v>1479</v>
      </c>
      <c r="D265" s="87">
        <v>1289108.24</v>
      </c>
      <c r="E265" s="87">
        <v>477522.00706652272</v>
      </c>
      <c r="F265" s="87">
        <v>1766630.2470665227</v>
      </c>
      <c r="G265" s="160">
        <v>1359.93</v>
      </c>
      <c r="H265" s="161">
        <v>2011336.4700000002</v>
      </c>
      <c r="I265" s="161">
        <v>-244706.22293347749</v>
      </c>
      <c r="J265" s="477">
        <f t="shared" si="15"/>
        <v>-0.13851581186261838</v>
      </c>
      <c r="K265" s="163">
        <v>200933.80156199995</v>
      </c>
      <c r="L265" s="163">
        <v>0</v>
      </c>
      <c r="M265" s="163">
        <v>14089.423321700904</v>
      </c>
      <c r="N265" s="163">
        <v>21774.029936917665</v>
      </c>
      <c r="O265" s="163">
        <v>0</v>
      </c>
      <c r="P265" s="164">
        <v>-73775.724999999991</v>
      </c>
      <c r="Q265" s="164">
        <v>31234.193027492045</v>
      </c>
      <c r="R265" s="164">
        <v>-120860.69158236854</v>
      </c>
      <c r="S265" s="165">
        <v>2144.5499999999997</v>
      </c>
      <c r="T265" s="207">
        <f t="shared" si="16"/>
        <v>-169166.64166773541</v>
      </c>
      <c r="U265" s="166">
        <v>658008.18657270377</v>
      </c>
      <c r="V265" s="207">
        <f t="shared" si="18"/>
        <v>488841.54490496835</v>
      </c>
      <c r="W265" s="207">
        <v>367381.62735902186</v>
      </c>
      <c r="X265" s="87">
        <f t="shared" si="17"/>
        <v>856223.17226399016</v>
      </c>
      <c r="Y265" s="91">
        <f t="shared" si="19"/>
        <v>578.9203328356931</v>
      </c>
      <c r="Z265" s="324">
        <v>11</v>
      </c>
    </row>
    <row r="266" spans="1:26" s="169" customFormat="1" ht="16.5">
      <c r="A266" s="91">
        <v>845</v>
      </c>
      <c r="B266" s="86" t="s">
        <v>195</v>
      </c>
      <c r="C266" s="87">
        <v>2882</v>
      </c>
      <c r="D266" s="87">
        <v>4190720.0300000003</v>
      </c>
      <c r="E266" s="87">
        <v>1538716.7821458494</v>
      </c>
      <c r="F266" s="87">
        <v>5729436.8121458497</v>
      </c>
      <c r="G266" s="160">
        <v>1359.93</v>
      </c>
      <c r="H266" s="161">
        <v>3919318.2600000002</v>
      </c>
      <c r="I266" s="161">
        <v>1810118.5521458494</v>
      </c>
      <c r="J266" s="477">
        <f t="shared" si="15"/>
        <v>0.31593306837917712</v>
      </c>
      <c r="K266" s="163">
        <v>364803.61187600001</v>
      </c>
      <c r="L266" s="163">
        <v>0</v>
      </c>
      <c r="M266" s="163">
        <v>32904.879724316226</v>
      </c>
      <c r="N266" s="163">
        <v>41887.100703555981</v>
      </c>
      <c r="O266" s="163">
        <v>0</v>
      </c>
      <c r="P266" s="164">
        <v>-146311.9835</v>
      </c>
      <c r="Q266" s="164">
        <v>132327.87187121573</v>
      </c>
      <c r="R266" s="164">
        <v>9805.6424723850105</v>
      </c>
      <c r="S266" s="165">
        <v>4178.8999999999996</v>
      </c>
      <c r="T266" s="207">
        <f t="shared" si="16"/>
        <v>2249714.5752933226</v>
      </c>
      <c r="U266" s="166">
        <v>1323281.919332657</v>
      </c>
      <c r="V266" s="207">
        <f t="shared" si="18"/>
        <v>3572996.4946259796</v>
      </c>
      <c r="W266" s="207">
        <v>595425.26634182327</v>
      </c>
      <c r="X266" s="87">
        <f t="shared" si="17"/>
        <v>4168421.7609678027</v>
      </c>
      <c r="Y266" s="91">
        <f t="shared" si="19"/>
        <v>1446.3642473864686</v>
      </c>
      <c r="Z266" s="324">
        <v>19</v>
      </c>
    </row>
    <row r="267" spans="1:26" s="169" customFormat="1" ht="16.5">
      <c r="A267" s="91">
        <v>846</v>
      </c>
      <c r="B267" s="86" t="s">
        <v>352</v>
      </c>
      <c r="C267" s="87">
        <v>4952</v>
      </c>
      <c r="D267" s="87">
        <v>6664587.2400000012</v>
      </c>
      <c r="E267" s="87">
        <v>896093.52346987883</v>
      </c>
      <c r="F267" s="87">
        <v>7560680.7634698804</v>
      </c>
      <c r="G267" s="160">
        <v>1359.93</v>
      </c>
      <c r="H267" s="161">
        <v>6734373.3600000003</v>
      </c>
      <c r="I267" s="161">
        <v>826307.40346988011</v>
      </c>
      <c r="J267" s="477">
        <f t="shared" ref="J267:J303" si="20">I267/F267</f>
        <v>0.10929007973227223</v>
      </c>
      <c r="K267" s="163">
        <v>53712.485349333336</v>
      </c>
      <c r="L267" s="163">
        <v>0</v>
      </c>
      <c r="M267" s="163">
        <v>55798.401942884746</v>
      </c>
      <c r="N267" s="163">
        <v>87551.116736673415</v>
      </c>
      <c r="O267" s="163">
        <v>0</v>
      </c>
      <c r="P267" s="164">
        <v>-257447.4325</v>
      </c>
      <c r="Q267" s="164">
        <v>1754702.8488937281</v>
      </c>
      <c r="R267" s="164">
        <v>726647.81290576479</v>
      </c>
      <c r="S267" s="165">
        <v>7180.4</v>
      </c>
      <c r="T267" s="207">
        <f t="shared" ref="T267:T303" si="21">SUM(K267:S267)+I267</f>
        <v>3254453.0367982644</v>
      </c>
      <c r="U267" s="166">
        <v>2947395.389431234</v>
      </c>
      <c r="V267" s="207">
        <f t="shared" si="18"/>
        <v>6201848.4262294983</v>
      </c>
      <c r="W267" s="207">
        <v>1137822.7546027547</v>
      </c>
      <c r="X267" s="87">
        <f t="shared" ref="X267:X303" si="22">SUM(V267:W267)</f>
        <v>7339671.1808322528</v>
      </c>
      <c r="Y267" s="91">
        <f t="shared" si="19"/>
        <v>1482.1630009758185</v>
      </c>
      <c r="Z267" s="324">
        <v>14</v>
      </c>
    </row>
    <row r="268" spans="1:26" s="169" customFormat="1" ht="16.5">
      <c r="A268" s="91">
        <v>848</v>
      </c>
      <c r="B268" s="86" t="s">
        <v>196</v>
      </c>
      <c r="C268" s="87">
        <v>4241</v>
      </c>
      <c r="D268" s="87">
        <v>5281402.41</v>
      </c>
      <c r="E268" s="87">
        <v>1516869.8232826579</v>
      </c>
      <c r="F268" s="87">
        <v>6798272.2332826583</v>
      </c>
      <c r="G268" s="160">
        <v>1359.93</v>
      </c>
      <c r="H268" s="161">
        <v>5767463.1299999999</v>
      </c>
      <c r="I268" s="161">
        <v>1030809.1032826584</v>
      </c>
      <c r="J268" s="477">
        <f t="shared" si="20"/>
        <v>0.15162810018640796</v>
      </c>
      <c r="K268" s="163">
        <v>240815.63709533331</v>
      </c>
      <c r="L268" s="163">
        <v>0</v>
      </c>
      <c r="M268" s="163">
        <v>47691.466936823672</v>
      </c>
      <c r="N268" s="163">
        <v>60219.408226375221</v>
      </c>
      <c r="O268" s="163">
        <v>0</v>
      </c>
      <c r="P268" s="164">
        <v>-234387.91499999998</v>
      </c>
      <c r="Q268" s="164">
        <v>589498.60468085529</v>
      </c>
      <c r="R268" s="164">
        <v>590624.29512437142</v>
      </c>
      <c r="S268" s="165">
        <v>6149.45</v>
      </c>
      <c r="T268" s="207">
        <f t="shared" si="21"/>
        <v>2331420.0503464174</v>
      </c>
      <c r="U268" s="166">
        <v>2436794.2552927681</v>
      </c>
      <c r="V268" s="207">
        <f t="shared" ref="V268:V303" si="23">SUM(T268:U268)</f>
        <v>4768214.305639185</v>
      </c>
      <c r="W268" s="207">
        <v>989321.16184801632</v>
      </c>
      <c r="X268" s="87">
        <f t="shared" si="22"/>
        <v>5757535.4674872011</v>
      </c>
      <c r="Y268" s="91">
        <f t="shared" ref="Y268:Y303" si="24">X268/C268</f>
        <v>1357.5891222558832</v>
      </c>
      <c r="Z268" s="324">
        <v>12</v>
      </c>
    </row>
    <row r="269" spans="1:26" s="169" customFormat="1" ht="16.5">
      <c r="A269" s="91">
        <v>849</v>
      </c>
      <c r="B269" s="86" t="s">
        <v>197</v>
      </c>
      <c r="C269" s="87">
        <v>2938</v>
      </c>
      <c r="D269" s="87">
        <v>4987301.75</v>
      </c>
      <c r="E269" s="87">
        <v>758758.9566397419</v>
      </c>
      <c r="F269" s="87">
        <v>5746060.7066397415</v>
      </c>
      <c r="G269" s="160">
        <v>1359.93</v>
      </c>
      <c r="H269" s="161">
        <v>3995474.3400000003</v>
      </c>
      <c r="I269" s="161">
        <v>1750586.3666397412</v>
      </c>
      <c r="J269" s="477">
        <f t="shared" si="20"/>
        <v>0.30465852277141581</v>
      </c>
      <c r="K269" s="163">
        <v>155699.4706106667</v>
      </c>
      <c r="L269" s="163">
        <v>0</v>
      </c>
      <c r="M269" s="163">
        <v>37283.512515052629</v>
      </c>
      <c r="N269" s="163">
        <v>49456.938230206491</v>
      </c>
      <c r="O269" s="163">
        <v>0</v>
      </c>
      <c r="P269" s="164">
        <v>-162945.80499999999</v>
      </c>
      <c r="Q269" s="164">
        <v>704344.65399877948</v>
      </c>
      <c r="R269" s="164">
        <v>190287.47309936062</v>
      </c>
      <c r="S269" s="165">
        <v>4260.0999999999995</v>
      </c>
      <c r="T269" s="207">
        <f t="shared" si="21"/>
        <v>2728972.710093807</v>
      </c>
      <c r="U269" s="166">
        <v>1535334.4102808973</v>
      </c>
      <c r="V269" s="207">
        <f t="shared" si="23"/>
        <v>4264307.1203747038</v>
      </c>
      <c r="W269" s="207">
        <v>698965.11716177571</v>
      </c>
      <c r="X269" s="87">
        <f t="shared" si="22"/>
        <v>4963272.2375364797</v>
      </c>
      <c r="Y269" s="91">
        <f t="shared" si="24"/>
        <v>1689.3370447707555</v>
      </c>
      <c r="Z269" s="324">
        <v>16</v>
      </c>
    </row>
    <row r="270" spans="1:26" s="169" customFormat="1" ht="16.5">
      <c r="A270" s="91">
        <v>850</v>
      </c>
      <c r="B270" s="86" t="s">
        <v>198</v>
      </c>
      <c r="C270" s="87">
        <v>2387</v>
      </c>
      <c r="D270" s="87">
        <v>4054207.26</v>
      </c>
      <c r="E270" s="87">
        <v>502671.04989457689</v>
      </c>
      <c r="F270" s="87">
        <v>4556878.3098945767</v>
      </c>
      <c r="G270" s="160">
        <v>1359.93</v>
      </c>
      <c r="H270" s="161">
        <v>3246152.91</v>
      </c>
      <c r="I270" s="161">
        <v>1310725.3998945765</v>
      </c>
      <c r="J270" s="477">
        <f t="shared" si="20"/>
        <v>0.28763669133944902</v>
      </c>
      <c r="K270" s="163">
        <v>30980.389234666665</v>
      </c>
      <c r="L270" s="163">
        <v>0</v>
      </c>
      <c r="M270" s="163">
        <v>18363.723132874104</v>
      </c>
      <c r="N270" s="163">
        <v>32849.404972353448</v>
      </c>
      <c r="O270" s="163">
        <v>0</v>
      </c>
      <c r="P270" s="164">
        <v>-128314.17000000001</v>
      </c>
      <c r="Q270" s="164">
        <v>284626.20327458519</v>
      </c>
      <c r="R270" s="164">
        <v>293810.16443008865</v>
      </c>
      <c r="S270" s="165">
        <v>3461.15</v>
      </c>
      <c r="T270" s="207">
        <f t="shared" si="21"/>
        <v>1846502.2649391447</v>
      </c>
      <c r="U270" s="166">
        <v>832594.64175759593</v>
      </c>
      <c r="V270" s="207">
        <f t="shared" si="23"/>
        <v>2679096.9066967405</v>
      </c>
      <c r="W270" s="207">
        <v>420099.42962818942</v>
      </c>
      <c r="X270" s="87">
        <f t="shared" si="22"/>
        <v>3099196.3363249302</v>
      </c>
      <c r="Y270" s="91">
        <f t="shared" si="24"/>
        <v>1298.3646151340301</v>
      </c>
      <c r="Z270" s="324">
        <v>13</v>
      </c>
    </row>
    <row r="271" spans="1:26" s="169" customFormat="1" ht="16.5">
      <c r="A271" s="91">
        <v>851</v>
      </c>
      <c r="B271" s="86" t="s">
        <v>353</v>
      </c>
      <c r="C271" s="87">
        <v>21333</v>
      </c>
      <c r="D271" s="87">
        <v>33507764.920000002</v>
      </c>
      <c r="E271" s="87">
        <v>3697156.7772946861</v>
      </c>
      <c r="F271" s="87">
        <v>37204921.69729469</v>
      </c>
      <c r="G271" s="160">
        <v>1359.93</v>
      </c>
      <c r="H271" s="161">
        <v>29011386.690000001</v>
      </c>
      <c r="I271" s="161">
        <v>8193535.0072946884</v>
      </c>
      <c r="J271" s="477">
        <f t="shared" si="20"/>
        <v>0.22022718053161422</v>
      </c>
      <c r="K271" s="163">
        <v>188191.66212600004</v>
      </c>
      <c r="L271" s="163">
        <v>0</v>
      </c>
      <c r="M271" s="163">
        <v>276595.43511029205</v>
      </c>
      <c r="N271" s="163">
        <v>354478.26123975654</v>
      </c>
      <c r="O271" s="163">
        <v>0</v>
      </c>
      <c r="P271" s="164">
        <v>-1535780.9245500001</v>
      </c>
      <c r="Q271" s="164">
        <v>-989765.16527233063</v>
      </c>
      <c r="R271" s="164">
        <v>-951868.8144810478</v>
      </c>
      <c r="S271" s="165">
        <v>30932.85</v>
      </c>
      <c r="T271" s="207">
        <f t="shared" si="21"/>
        <v>5566318.3114673588</v>
      </c>
      <c r="U271" s="166">
        <v>6501141.1516927658</v>
      </c>
      <c r="V271" s="207">
        <f t="shared" si="23"/>
        <v>12067459.463160124</v>
      </c>
      <c r="W271" s="207">
        <v>3292338.6038466329</v>
      </c>
      <c r="X271" s="87">
        <f t="shared" si="22"/>
        <v>15359798.067006756</v>
      </c>
      <c r="Y271" s="91">
        <f t="shared" si="24"/>
        <v>720.00178441882326</v>
      </c>
      <c r="Z271" s="324">
        <v>19</v>
      </c>
    </row>
    <row r="272" spans="1:26" s="169" customFormat="1" ht="16.5">
      <c r="A272" s="91">
        <v>853</v>
      </c>
      <c r="B272" s="86" t="s">
        <v>354</v>
      </c>
      <c r="C272" s="87">
        <v>195137</v>
      </c>
      <c r="D272" s="87">
        <v>229905975.91999999</v>
      </c>
      <c r="E272" s="87">
        <v>71426355.633541182</v>
      </c>
      <c r="F272" s="87">
        <v>301332331.55354118</v>
      </c>
      <c r="G272" s="160">
        <v>1359.93</v>
      </c>
      <c r="H272" s="161">
        <v>265372660.41000003</v>
      </c>
      <c r="I272" s="161">
        <v>35959671.143541157</v>
      </c>
      <c r="J272" s="477">
        <f t="shared" si="20"/>
        <v>0.11933558857806066</v>
      </c>
      <c r="K272" s="163">
        <v>0</v>
      </c>
      <c r="L272" s="163">
        <v>0</v>
      </c>
      <c r="M272" s="163">
        <v>3064927.9252317157</v>
      </c>
      <c r="N272" s="163">
        <v>3691476.41390714</v>
      </c>
      <c r="O272" s="163">
        <v>1288376.3698548684</v>
      </c>
      <c r="P272" s="164">
        <v>-20486723.517249998</v>
      </c>
      <c r="Q272" s="164">
        <v>-17025421.368802838</v>
      </c>
      <c r="R272" s="164">
        <v>1862510.4308394468</v>
      </c>
      <c r="S272" s="165">
        <v>282948.64999999997</v>
      </c>
      <c r="T272" s="207">
        <f t="shared" si="21"/>
        <v>8637766.0473214909</v>
      </c>
      <c r="U272" s="166">
        <v>-2685618.2239423799</v>
      </c>
      <c r="V272" s="207">
        <f t="shared" si="23"/>
        <v>5952147.8233791105</v>
      </c>
      <c r="W272" s="207">
        <v>31340782.047305323</v>
      </c>
      <c r="X272" s="87">
        <f t="shared" si="22"/>
        <v>37292929.87068443</v>
      </c>
      <c r="Y272" s="91">
        <f t="shared" si="24"/>
        <v>191.11152611080641</v>
      </c>
      <c r="Z272" s="324">
        <v>2</v>
      </c>
    </row>
    <row r="273" spans="1:26" s="169" customFormat="1" ht="16.5">
      <c r="A273" s="91">
        <v>854</v>
      </c>
      <c r="B273" s="86" t="s">
        <v>199</v>
      </c>
      <c r="C273" s="87">
        <v>3296</v>
      </c>
      <c r="D273" s="87">
        <v>2937855.23</v>
      </c>
      <c r="E273" s="87">
        <v>1704330.3469317912</v>
      </c>
      <c r="F273" s="87">
        <v>4642185.5769317914</v>
      </c>
      <c r="G273" s="160">
        <v>1359.93</v>
      </c>
      <c r="H273" s="161">
        <v>4482329.28</v>
      </c>
      <c r="I273" s="161">
        <v>159856.29693179112</v>
      </c>
      <c r="J273" s="477">
        <f t="shared" si="20"/>
        <v>3.4435567963107289E-2</v>
      </c>
      <c r="K273" s="163">
        <v>1066297.3582079997</v>
      </c>
      <c r="L273" s="163">
        <v>0</v>
      </c>
      <c r="M273" s="163">
        <v>41494.515971941124</v>
      </c>
      <c r="N273" s="163">
        <v>54349.905767920005</v>
      </c>
      <c r="O273" s="163">
        <v>0</v>
      </c>
      <c r="P273" s="164">
        <v>-149256.20499999999</v>
      </c>
      <c r="Q273" s="164">
        <v>515586.66422165488</v>
      </c>
      <c r="R273" s="164">
        <v>194282.35786278188</v>
      </c>
      <c r="S273" s="165">
        <v>4779.2</v>
      </c>
      <c r="T273" s="207">
        <f t="shared" si="21"/>
        <v>1887390.0939640887</v>
      </c>
      <c r="U273" s="166">
        <v>1301769.9332316127</v>
      </c>
      <c r="V273" s="207">
        <f t="shared" si="23"/>
        <v>3189160.0271957014</v>
      </c>
      <c r="W273" s="207">
        <v>677713.52548992482</v>
      </c>
      <c r="X273" s="87">
        <f t="shared" si="22"/>
        <v>3866873.5526856263</v>
      </c>
      <c r="Y273" s="91">
        <f t="shared" si="24"/>
        <v>1173.2019273924836</v>
      </c>
      <c r="Z273" s="324">
        <v>19</v>
      </c>
    </row>
    <row r="274" spans="1:26" s="169" customFormat="1" ht="16.5">
      <c r="A274" s="91">
        <v>857</v>
      </c>
      <c r="B274" s="86" t="s">
        <v>200</v>
      </c>
      <c r="C274" s="87">
        <v>2420</v>
      </c>
      <c r="D274" s="87">
        <v>2354390.5</v>
      </c>
      <c r="E274" s="87">
        <v>766955.43057904835</v>
      </c>
      <c r="F274" s="87">
        <v>3121345.9305790486</v>
      </c>
      <c r="G274" s="160">
        <v>1359.93</v>
      </c>
      <c r="H274" s="161">
        <v>3291030.6</v>
      </c>
      <c r="I274" s="161">
        <v>-169684.66942095151</v>
      </c>
      <c r="J274" s="477">
        <f t="shared" si="20"/>
        <v>-5.4362660594134429E-2</v>
      </c>
      <c r="K274" s="163">
        <v>263389.87179999996</v>
      </c>
      <c r="L274" s="163">
        <v>0</v>
      </c>
      <c r="M274" s="163">
        <v>25391.376845827181</v>
      </c>
      <c r="N274" s="163">
        <v>30319.226640640914</v>
      </c>
      <c r="O274" s="163">
        <v>0</v>
      </c>
      <c r="P274" s="164">
        <v>-163568.5</v>
      </c>
      <c r="Q274" s="164">
        <v>-1109813.7035469699</v>
      </c>
      <c r="R274" s="164">
        <v>-750493.89775389875</v>
      </c>
      <c r="S274" s="165">
        <v>3509</v>
      </c>
      <c r="T274" s="207">
        <f t="shared" si="21"/>
        <v>-1870951.295435352</v>
      </c>
      <c r="U274" s="166">
        <v>971581.07771805557</v>
      </c>
      <c r="V274" s="207">
        <f t="shared" si="23"/>
        <v>-899370.21771729644</v>
      </c>
      <c r="W274" s="207">
        <v>527451.85057411972</v>
      </c>
      <c r="X274" s="87">
        <f t="shared" si="22"/>
        <v>-371918.36714317673</v>
      </c>
      <c r="Y274" s="91">
        <f t="shared" si="24"/>
        <v>-153.68527567899864</v>
      </c>
      <c r="Z274" s="324">
        <v>11</v>
      </c>
    </row>
    <row r="275" spans="1:26" s="169" customFormat="1" ht="16.5">
      <c r="A275" s="91">
        <v>858</v>
      </c>
      <c r="B275" s="86" t="s">
        <v>355</v>
      </c>
      <c r="C275" s="87">
        <v>39718</v>
      </c>
      <c r="D275" s="87">
        <v>67498797.189999998</v>
      </c>
      <c r="E275" s="87">
        <v>8072599.6857604105</v>
      </c>
      <c r="F275" s="87">
        <v>75571396.875760406</v>
      </c>
      <c r="G275" s="160">
        <v>1359.93</v>
      </c>
      <c r="H275" s="161">
        <v>54013699.740000002</v>
      </c>
      <c r="I275" s="161">
        <v>21557697.135760404</v>
      </c>
      <c r="J275" s="477">
        <f t="shared" si="20"/>
        <v>0.28526265263035061</v>
      </c>
      <c r="K275" s="163">
        <v>0</v>
      </c>
      <c r="L275" s="163">
        <v>0</v>
      </c>
      <c r="M275" s="163">
        <v>405191.24145931046</v>
      </c>
      <c r="N275" s="163">
        <v>807074.99668735999</v>
      </c>
      <c r="O275" s="163">
        <v>360754.65165916545</v>
      </c>
      <c r="P275" s="164">
        <v>-2569882.76315</v>
      </c>
      <c r="Q275" s="164">
        <v>4186990.4005118897</v>
      </c>
      <c r="R275" s="164">
        <v>1964928.3638382002</v>
      </c>
      <c r="S275" s="165">
        <v>57591.1</v>
      </c>
      <c r="T275" s="207">
        <f t="shared" si="21"/>
        <v>26770345.126766331</v>
      </c>
      <c r="U275" s="166">
        <v>-703436.03947544389</v>
      </c>
      <c r="V275" s="207">
        <f t="shared" si="23"/>
        <v>26066909.087290887</v>
      </c>
      <c r="W275" s="207">
        <v>4629137.4877160424</v>
      </c>
      <c r="X275" s="87">
        <f t="shared" si="22"/>
        <v>30696046.575006928</v>
      </c>
      <c r="Y275" s="91">
        <f t="shared" si="24"/>
        <v>772.84975514897349</v>
      </c>
      <c r="Z275" s="324">
        <v>1</v>
      </c>
    </row>
    <row r="276" spans="1:26" s="169" customFormat="1" ht="16.5">
      <c r="A276" s="91">
        <v>859</v>
      </c>
      <c r="B276" s="86" t="s">
        <v>201</v>
      </c>
      <c r="C276" s="87">
        <v>6593</v>
      </c>
      <c r="D276" s="87">
        <v>18421228.290000003</v>
      </c>
      <c r="E276" s="87">
        <v>873314.28055696678</v>
      </c>
      <c r="F276" s="87">
        <v>19294542.570556968</v>
      </c>
      <c r="G276" s="160">
        <v>1359.93</v>
      </c>
      <c r="H276" s="161">
        <v>8966018.4900000002</v>
      </c>
      <c r="I276" s="161">
        <v>10328524.080556968</v>
      </c>
      <c r="J276" s="477">
        <f t="shared" si="20"/>
        <v>0.53530805629556932</v>
      </c>
      <c r="K276" s="163">
        <v>0</v>
      </c>
      <c r="L276" s="163">
        <v>0</v>
      </c>
      <c r="M276" s="163">
        <v>46034.621009307557</v>
      </c>
      <c r="N276" s="163">
        <v>123094.16522161594</v>
      </c>
      <c r="O276" s="163">
        <v>0</v>
      </c>
      <c r="P276" s="164">
        <v>-289692.59999999998</v>
      </c>
      <c r="Q276" s="164">
        <v>-1269966.4205834512</v>
      </c>
      <c r="R276" s="164">
        <v>-1602539.1589233917</v>
      </c>
      <c r="S276" s="165">
        <v>9559.85</v>
      </c>
      <c r="T276" s="207">
        <f t="shared" si="21"/>
        <v>7345014.5372810494</v>
      </c>
      <c r="U276" s="166">
        <v>4826238.4439452421</v>
      </c>
      <c r="V276" s="207">
        <f t="shared" si="23"/>
        <v>12171252.981226292</v>
      </c>
      <c r="W276" s="207">
        <v>968220.28774869477</v>
      </c>
      <c r="X276" s="87">
        <f t="shared" si="22"/>
        <v>13139473.268974986</v>
      </c>
      <c r="Y276" s="91">
        <f t="shared" si="24"/>
        <v>1992.9430106135273</v>
      </c>
      <c r="Z276" s="324">
        <v>17</v>
      </c>
    </row>
    <row r="277" spans="1:26" s="169" customFormat="1" ht="16.5">
      <c r="A277" s="91">
        <v>886</v>
      </c>
      <c r="B277" s="86" t="s">
        <v>356</v>
      </c>
      <c r="C277" s="87">
        <v>12669</v>
      </c>
      <c r="D277" s="87">
        <v>19583107.739999998</v>
      </c>
      <c r="E277" s="87">
        <v>1610888.9615419006</v>
      </c>
      <c r="F277" s="87">
        <v>21193996.701541901</v>
      </c>
      <c r="G277" s="160">
        <v>1359.93</v>
      </c>
      <c r="H277" s="161">
        <v>17228953.170000002</v>
      </c>
      <c r="I277" s="161">
        <v>3965043.5315418988</v>
      </c>
      <c r="J277" s="477">
        <f t="shared" si="20"/>
        <v>0.18708333248223233</v>
      </c>
      <c r="K277" s="163">
        <v>0</v>
      </c>
      <c r="L277" s="163">
        <v>0</v>
      </c>
      <c r="M277" s="163">
        <v>119611.92956312909</v>
      </c>
      <c r="N277" s="163">
        <v>217748.15651806525</v>
      </c>
      <c r="O277" s="163">
        <v>0</v>
      </c>
      <c r="P277" s="164">
        <v>-770281.96000000008</v>
      </c>
      <c r="Q277" s="164">
        <v>-141052.78831426238</v>
      </c>
      <c r="R277" s="164">
        <v>-565052.86245624186</v>
      </c>
      <c r="S277" s="165">
        <v>18370.05</v>
      </c>
      <c r="T277" s="207">
        <f t="shared" si="21"/>
        <v>2844386.0568525889</v>
      </c>
      <c r="U277" s="166">
        <v>4289664.6657589925</v>
      </c>
      <c r="V277" s="207">
        <f t="shared" si="23"/>
        <v>7134050.7226115819</v>
      </c>
      <c r="W277" s="207">
        <v>1935332.8315087492</v>
      </c>
      <c r="X277" s="87">
        <f t="shared" si="22"/>
        <v>9069383.554120332</v>
      </c>
      <c r="Y277" s="91">
        <f t="shared" si="24"/>
        <v>715.87209362383237</v>
      </c>
      <c r="Z277" s="324">
        <v>4</v>
      </c>
    </row>
    <row r="278" spans="1:26" s="169" customFormat="1" ht="16.5">
      <c r="A278" s="91">
        <v>887</v>
      </c>
      <c r="B278" s="86" t="s">
        <v>202</v>
      </c>
      <c r="C278" s="87">
        <v>4669</v>
      </c>
      <c r="D278" s="87">
        <v>5837359.5900000008</v>
      </c>
      <c r="E278" s="87">
        <v>1034336.0085475891</v>
      </c>
      <c r="F278" s="87">
        <v>6871695.59854759</v>
      </c>
      <c r="G278" s="160">
        <v>1359.93</v>
      </c>
      <c r="H278" s="161">
        <v>6349513.1699999999</v>
      </c>
      <c r="I278" s="161">
        <v>522182.42854759004</v>
      </c>
      <c r="J278" s="477">
        <f t="shared" si="20"/>
        <v>7.599033179786939E-2</v>
      </c>
      <c r="K278" s="163">
        <v>0</v>
      </c>
      <c r="L278" s="163">
        <v>0</v>
      </c>
      <c r="M278" s="163">
        <v>47828.001181774831</v>
      </c>
      <c r="N278" s="163">
        <v>70319.085168961348</v>
      </c>
      <c r="O278" s="163">
        <v>0</v>
      </c>
      <c r="P278" s="164">
        <v>-377067.72499999998</v>
      </c>
      <c r="Q278" s="164">
        <v>-413029.62838200323</v>
      </c>
      <c r="R278" s="164">
        <v>-194736.86893043312</v>
      </c>
      <c r="S278" s="165">
        <v>6770.05</v>
      </c>
      <c r="T278" s="207">
        <f t="shared" si="21"/>
        <v>-337734.65741411014</v>
      </c>
      <c r="U278" s="166">
        <v>2399838.7507077456</v>
      </c>
      <c r="V278" s="207">
        <f t="shared" si="23"/>
        <v>2062104.0932936354</v>
      </c>
      <c r="W278" s="207">
        <v>1059397.7324163243</v>
      </c>
      <c r="X278" s="87">
        <f t="shared" si="22"/>
        <v>3121501.8257099595</v>
      </c>
      <c r="Y278" s="91">
        <f t="shared" si="24"/>
        <v>668.5589688819789</v>
      </c>
      <c r="Z278" s="324">
        <v>6</v>
      </c>
    </row>
    <row r="279" spans="1:26" s="169" customFormat="1" ht="16.5">
      <c r="A279" s="91">
        <v>889</v>
      </c>
      <c r="B279" s="86" t="s">
        <v>203</v>
      </c>
      <c r="C279" s="87">
        <v>2568</v>
      </c>
      <c r="D279" s="87">
        <v>3639908.96</v>
      </c>
      <c r="E279" s="87">
        <v>1592201.7756455862</v>
      </c>
      <c r="F279" s="87">
        <v>5232110.7356455866</v>
      </c>
      <c r="G279" s="160">
        <v>1359.93</v>
      </c>
      <c r="H279" s="161">
        <v>3492300.24</v>
      </c>
      <c r="I279" s="161">
        <v>1739810.4956455864</v>
      </c>
      <c r="J279" s="477">
        <f t="shared" si="20"/>
        <v>0.33252554916174043</v>
      </c>
      <c r="K279" s="163">
        <v>321204.51038400002</v>
      </c>
      <c r="L279" s="163">
        <v>0</v>
      </c>
      <c r="M279" s="163">
        <v>29185.290259162757</v>
      </c>
      <c r="N279" s="163">
        <v>45060.495363053175</v>
      </c>
      <c r="O279" s="163">
        <v>0</v>
      </c>
      <c r="P279" s="164">
        <v>-108366.575</v>
      </c>
      <c r="Q279" s="164">
        <v>1089285.4322706249</v>
      </c>
      <c r="R279" s="164">
        <v>428441.06138360279</v>
      </c>
      <c r="S279" s="165">
        <v>3723.6</v>
      </c>
      <c r="T279" s="207">
        <f t="shared" si="21"/>
        <v>3548344.3103060303</v>
      </c>
      <c r="U279" s="166">
        <v>1009703.136165547</v>
      </c>
      <c r="V279" s="207">
        <f t="shared" si="23"/>
        <v>4558047.4464715775</v>
      </c>
      <c r="W279" s="207">
        <v>555205.31133360858</v>
      </c>
      <c r="X279" s="87">
        <f t="shared" si="22"/>
        <v>5113252.7578051863</v>
      </c>
      <c r="Y279" s="91">
        <f t="shared" si="24"/>
        <v>1991.1420396437641</v>
      </c>
      <c r="Z279" s="324">
        <v>17</v>
      </c>
    </row>
    <row r="280" spans="1:26" s="169" customFormat="1" ht="16.5">
      <c r="A280" s="91">
        <v>890</v>
      </c>
      <c r="B280" s="86" t="s">
        <v>204</v>
      </c>
      <c r="C280" s="87">
        <v>1176</v>
      </c>
      <c r="D280" s="87">
        <v>1447263.9</v>
      </c>
      <c r="E280" s="87">
        <v>1167726.1580214628</v>
      </c>
      <c r="F280" s="87">
        <v>2614990.0580214625</v>
      </c>
      <c r="G280" s="160">
        <v>1359.93</v>
      </c>
      <c r="H280" s="161">
        <v>1599277.6800000002</v>
      </c>
      <c r="I280" s="161">
        <v>1015712.3780214624</v>
      </c>
      <c r="J280" s="477">
        <f t="shared" si="20"/>
        <v>0.38841921211354979</v>
      </c>
      <c r="K280" s="163">
        <v>422098.90464000008</v>
      </c>
      <c r="L280" s="163">
        <v>451296.72</v>
      </c>
      <c r="M280" s="163">
        <v>14085.879612438341</v>
      </c>
      <c r="N280" s="163">
        <v>18075.198471188418</v>
      </c>
      <c r="O280" s="163">
        <v>0</v>
      </c>
      <c r="P280" s="164">
        <v>-57765.855000000003</v>
      </c>
      <c r="Q280" s="164">
        <v>119373.96570226965</v>
      </c>
      <c r="R280" s="164">
        <v>577144.85916695406</v>
      </c>
      <c r="S280" s="165">
        <v>1705.2</v>
      </c>
      <c r="T280" s="207">
        <f t="shared" si="21"/>
        <v>2561727.2506143129</v>
      </c>
      <c r="U280" s="166">
        <v>493191.7065052056</v>
      </c>
      <c r="V280" s="207">
        <f t="shared" si="23"/>
        <v>3054918.9571195184</v>
      </c>
      <c r="W280" s="207">
        <v>234551.63909570267</v>
      </c>
      <c r="X280" s="87">
        <f t="shared" si="22"/>
        <v>3289470.5962152211</v>
      </c>
      <c r="Y280" s="91">
        <f t="shared" si="24"/>
        <v>2797.1688743326708</v>
      </c>
      <c r="Z280" s="324">
        <v>19</v>
      </c>
    </row>
    <row r="281" spans="1:26" s="169" customFormat="1" ht="16.5">
      <c r="A281" s="91">
        <v>892</v>
      </c>
      <c r="B281" s="86" t="s">
        <v>205</v>
      </c>
      <c r="C281" s="87">
        <v>3634</v>
      </c>
      <c r="D281" s="87">
        <v>8295453.29</v>
      </c>
      <c r="E281" s="87">
        <v>619032.03276397893</v>
      </c>
      <c r="F281" s="87">
        <v>8914485.3227639794</v>
      </c>
      <c r="G281" s="160">
        <v>1359.93</v>
      </c>
      <c r="H281" s="161">
        <v>4941985.62</v>
      </c>
      <c r="I281" s="161">
        <v>3972499.7027639793</v>
      </c>
      <c r="J281" s="477">
        <f t="shared" si="20"/>
        <v>0.44562300109685821</v>
      </c>
      <c r="K281" s="163">
        <v>0</v>
      </c>
      <c r="L281" s="163">
        <v>0</v>
      </c>
      <c r="M281" s="163">
        <v>27742.702357196784</v>
      </c>
      <c r="N281" s="163">
        <v>71540.806751265583</v>
      </c>
      <c r="O281" s="163">
        <v>0</v>
      </c>
      <c r="P281" s="164">
        <v>-193779.77499999997</v>
      </c>
      <c r="Q281" s="164">
        <v>377503.70580947527</v>
      </c>
      <c r="R281" s="164">
        <v>130506.25360763166</v>
      </c>
      <c r="S281" s="165">
        <v>5269.3</v>
      </c>
      <c r="T281" s="207">
        <f t="shared" si="21"/>
        <v>4391282.6962895487</v>
      </c>
      <c r="U281" s="166">
        <v>2042123.3990140557</v>
      </c>
      <c r="V281" s="207">
        <f t="shared" si="23"/>
        <v>6433406.0953036044</v>
      </c>
      <c r="W281" s="207">
        <v>596788.2530678059</v>
      </c>
      <c r="X281" s="87">
        <f t="shared" si="22"/>
        <v>7030194.3483714107</v>
      </c>
      <c r="Y281" s="91">
        <f t="shared" si="24"/>
        <v>1934.5609103938939</v>
      </c>
      <c r="Z281" s="324">
        <v>13</v>
      </c>
    </row>
    <row r="282" spans="1:26" s="169" customFormat="1" ht="16.5">
      <c r="A282" s="91">
        <v>893</v>
      </c>
      <c r="B282" s="86" t="s">
        <v>357</v>
      </c>
      <c r="C282" s="87">
        <v>7497</v>
      </c>
      <c r="D282" s="87">
        <v>12930559.609999999</v>
      </c>
      <c r="E282" s="87">
        <v>3848114.7642773185</v>
      </c>
      <c r="F282" s="87">
        <v>16778674.374277316</v>
      </c>
      <c r="G282" s="160">
        <v>1359.93</v>
      </c>
      <c r="H282" s="161">
        <v>10195395.210000001</v>
      </c>
      <c r="I282" s="161">
        <v>6583279.1642773151</v>
      </c>
      <c r="J282" s="477">
        <f t="shared" si="20"/>
        <v>0.3923599098132487</v>
      </c>
      <c r="K282" s="163">
        <v>5409.9201659999999</v>
      </c>
      <c r="L282" s="163">
        <v>0</v>
      </c>
      <c r="M282" s="163">
        <v>96156.963753753138</v>
      </c>
      <c r="N282" s="163">
        <v>113907.03805154322</v>
      </c>
      <c r="O282" s="163">
        <v>14081.554846890293</v>
      </c>
      <c r="P282" s="164">
        <v>-324378.03499999997</v>
      </c>
      <c r="Q282" s="164">
        <v>-632871.37483209744</v>
      </c>
      <c r="R282" s="164">
        <v>-195057.98474964002</v>
      </c>
      <c r="S282" s="165">
        <v>10870.65</v>
      </c>
      <c r="T282" s="207">
        <f t="shared" si="21"/>
        <v>5671397.8965137647</v>
      </c>
      <c r="U282" s="166">
        <v>2204497.2578866798</v>
      </c>
      <c r="V282" s="207">
        <f t="shared" si="23"/>
        <v>7875895.1544004446</v>
      </c>
      <c r="W282" s="207">
        <v>1521040.3856361366</v>
      </c>
      <c r="X282" s="87">
        <f t="shared" si="22"/>
        <v>9396935.5400365815</v>
      </c>
      <c r="Y282" s="91">
        <f t="shared" si="24"/>
        <v>1253.4261091151902</v>
      </c>
      <c r="Z282" s="324">
        <v>15</v>
      </c>
    </row>
    <row r="283" spans="1:26" s="169" customFormat="1" ht="16.5">
      <c r="A283" s="91">
        <v>895</v>
      </c>
      <c r="B283" s="86" t="s">
        <v>358</v>
      </c>
      <c r="C283" s="87">
        <v>15463</v>
      </c>
      <c r="D283" s="87">
        <v>19493956.469999999</v>
      </c>
      <c r="E283" s="87">
        <v>3870684.8216181258</v>
      </c>
      <c r="F283" s="87">
        <v>23364641.291618124</v>
      </c>
      <c r="G283" s="160">
        <v>1359.93</v>
      </c>
      <c r="H283" s="161">
        <v>21028597.59</v>
      </c>
      <c r="I283" s="161">
        <v>2336043.7016181238</v>
      </c>
      <c r="J283" s="477">
        <f t="shared" si="20"/>
        <v>9.9982005820742501E-2</v>
      </c>
      <c r="K283" s="163">
        <v>0</v>
      </c>
      <c r="L283" s="163">
        <v>0</v>
      </c>
      <c r="M283" s="163">
        <v>251296.41410416435</v>
      </c>
      <c r="N283" s="163">
        <v>246017.10897606853</v>
      </c>
      <c r="O283" s="163">
        <v>0</v>
      </c>
      <c r="P283" s="164">
        <v>-939002.47389999998</v>
      </c>
      <c r="Q283" s="164">
        <v>1087190.5307428802</v>
      </c>
      <c r="R283" s="164">
        <v>1706487.9592344095</v>
      </c>
      <c r="S283" s="165">
        <v>22421.35</v>
      </c>
      <c r="T283" s="207">
        <f t="shared" si="21"/>
        <v>4710454.5907756463</v>
      </c>
      <c r="U283" s="166">
        <v>1470319.0186654124</v>
      </c>
      <c r="V283" s="207">
        <f t="shared" si="23"/>
        <v>6180773.6094410587</v>
      </c>
      <c r="W283" s="207">
        <v>2613083.7152337567</v>
      </c>
      <c r="X283" s="87">
        <f t="shared" si="22"/>
        <v>8793857.3246748149</v>
      </c>
      <c r="Y283" s="91">
        <f t="shared" si="24"/>
        <v>568.70318338451887</v>
      </c>
      <c r="Z283" s="324">
        <v>2</v>
      </c>
    </row>
    <row r="284" spans="1:26" s="169" customFormat="1" ht="16.5">
      <c r="A284" s="91">
        <v>905</v>
      </c>
      <c r="B284" s="86" t="s">
        <v>359</v>
      </c>
      <c r="C284" s="87">
        <v>67615</v>
      </c>
      <c r="D284" s="87">
        <v>94401027.469999999</v>
      </c>
      <c r="E284" s="87">
        <v>22244930.773682512</v>
      </c>
      <c r="F284" s="87">
        <v>116645958.2436825</v>
      </c>
      <c r="G284" s="160">
        <v>1359.93</v>
      </c>
      <c r="H284" s="161">
        <v>91951666.950000003</v>
      </c>
      <c r="I284" s="161">
        <v>24694291.293682501</v>
      </c>
      <c r="J284" s="477">
        <f t="shared" si="20"/>
        <v>0.21170293137884985</v>
      </c>
      <c r="K284" s="163">
        <v>0</v>
      </c>
      <c r="L284" s="163">
        <v>0</v>
      </c>
      <c r="M284" s="163">
        <v>1078593.335769383</v>
      </c>
      <c r="N284" s="163">
        <v>1466594.5377167361</v>
      </c>
      <c r="O284" s="163">
        <v>21097.232440473865</v>
      </c>
      <c r="P284" s="164">
        <v>-5818115.7030000007</v>
      </c>
      <c r="Q284" s="164">
        <v>-9982524.3593746722</v>
      </c>
      <c r="R284" s="164">
        <v>-4173467.9497271087</v>
      </c>
      <c r="S284" s="165">
        <v>98041.75</v>
      </c>
      <c r="T284" s="207">
        <f t="shared" si="21"/>
        <v>7384510.137507312</v>
      </c>
      <c r="U284" s="166">
        <v>2607193.6995339738</v>
      </c>
      <c r="V284" s="207">
        <f t="shared" si="23"/>
        <v>9991703.8370412849</v>
      </c>
      <c r="W284" s="207">
        <v>10466596.893593699</v>
      </c>
      <c r="X284" s="87">
        <f t="shared" si="22"/>
        <v>20458300.730634984</v>
      </c>
      <c r="Y284" s="91">
        <f t="shared" si="24"/>
        <v>302.57044636005298</v>
      </c>
      <c r="Z284" s="324">
        <v>15</v>
      </c>
    </row>
    <row r="285" spans="1:26" s="169" customFormat="1" ht="16.5">
      <c r="A285" s="91">
        <v>908</v>
      </c>
      <c r="B285" s="86" t="s">
        <v>206</v>
      </c>
      <c r="C285" s="87">
        <v>20695</v>
      </c>
      <c r="D285" s="87">
        <v>30105378.25</v>
      </c>
      <c r="E285" s="87">
        <v>3160496.1882013893</v>
      </c>
      <c r="F285" s="87">
        <v>33265874.43820139</v>
      </c>
      <c r="G285" s="160">
        <v>1359.93</v>
      </c>
      <c r="H285" s="161">
        <v>28143751.350000001</v>
      </c>
      <c r="I285" s="161">
        <v>5122123.0882013887</v>
      </c>
      <c r="J285" s="477">
        <f t="shared" si="20"/>
        <v>0.15397530276009574</v>
      </c>
      <c r="K285" s="163">
        <v>0</v>
      </c>
      <c r="L285" s="163">
        <v>0</v>
      </c>
      <c r="M285" s="163">
        <v>220312.49691134869</v>
      </c>
      <c r="N285" s="163">
        <v>376408.42529680417</v>
      </c>
      <c r="O285" s="163">
        <v>0</v>
      </c>
      <c r="P285" s="164">
        <v>-1434750.0212000001</v>
      </c>
      <c r="Q285" s="164">
        <v>-196172.36368123142</v>
      </c>
      <c r="R285" s="164">
        <v>261349.39126429276</v>
      </c>
      <c r="S285" s="165">
        <v>30007.75</v>
      </c>
      <c r="T285" s="207">
        <f t="shared" si="21"/>
        <v>4379278.7667926028</v>
      </c>
      <c r="U285" s="166">
        <v>4395558.9322686261</v>
      </c>
      <c r="V285" s="207">
        <f t="shared" si="23"/>
        <v>8774837.6990612298</v>
      </c>
      <c r="W285" s="207">
        <v>2924192.5603013136</v>
      </c>
      <c r="X285" s="87">
        <f t="shared" si="22"/>
        <v>11699030.259362543</v>
      </c>
      <c r="Y285" s="91">
        <f t="shared" si="24"/>
        <v>565.30709153720909</v>
      </c>
      <c r="Z285" s="324">
        <v>6</v>
      </c>
    </row>
    <row r="286" spans="1:26" s="169" customFormat="1" ht="16.5">
      <c r="A286" s="91">
        <v>915</v>
      </c>
      <c r="B286" s="86" t="s">
        <v>207</v>
      </c>
      <c r="C286" s="87">
        <v>19973</v>
      </c>
      <c r="D286" s="87">
        <v>22912986.099999998</v>
      </c>
      <c r="E286" s="87">
        <v>3547430.6945938477</v>
      </c>
      <c r="F286" s="87">
        <v>26460416.794593845</v>
      </c>
      <c r="G286" s="160">
        <v>1359.93</v>
      </c>
      <c r="H286" s="161">
        <v>27161881.890000001</v>
      </c>
      <c r="I286" s="161">
        <v>-701465.09540615603</v>
      </c>
      <c r="J286" s="477">
        <f t="shared" si="20"/>
        <v>-2.6509979069924292E-2</v>
      </c>
      <c r="K286" s="163">
        <v>86741.474043333335</v>
      </c>
      <c r="L286" s="163">
        <v>0</v>
      </c>
      <c r="M286" s="163">
        <v>287071.36620714923</v>
      </c>
      <c r="N286" s="163">
        <v>387162.08317892905</v>
      </c>
      <c r="O286" s="163">
        <v>0</v>
      </c>
      <c r="P286" s="164">
        <v>-1896798.8049999999</v>
      </c>
      <c r="Q286" s="164">
        <v>773633.93252304895</v>
      </c>
      <c r="R286" s="164">
        <v>1033412.9961954993</v>
      </c>
      <c r="S286" s="165">
        <v>28960.85</v>
      </c>
      <c r="T286" s="207">
        <f t="shared" si="21"/>
        <v>-1281.1982581961202</v>
      </c>
      <c r="U286" s="166">
        <v>6452901.9726271033</v>
      </c>
      <c r="V286" s="207">
        <f t="shared" si="23"/>
        <v>6451620.7743689073</v>
      </c>
      <c r="W286" s="207">
        <v>3323029.3194958591</v>
      </c>
      <c r="X286" s="87">
        <f t="shared" si="22"/>
        <v>9774650.0938647669</v>
      </c>
      <c r="Y286" s="91">
        <f t="shared" si="24"/>
        <v>489.39318549365476</v>
      </c>
      <c r="Z286" s="324">
        <v>11</v>
      </c>
    </row>
    <row r="287" spans="1:26" s="169" customFormat="1" ht="16.5">
      <c r="A287" s="91">
        <v>918</v>
      </c>
      <c r="B287" s="86" t="s">
        <v>360</v>
      </c>
      <c r="C287" s="87">
        <v>2271</v>
      </c>
      <c r="D287" s="87">
        <v>3127511.54</v>
      </c>
      <c r="E287" s="87">
        <v>429680.90242340963</v>
      </c>
      <c r="F287" s="87">
        <v>3557192.4424234098</v>
      </c>
      <c r="G287" s="160">
        <v>1359.93</v>
      </c>
      <c r="H287" s="161">
        <v>3088401.0300000003</v>
      </c>
      <c r="I287" s="161">
        <v>468791.41242340952</v>
      </c>
      <c r="J287" s="477">
        <f t="shared" si="20"/>
        <v>0.13178691341872856</v>
      </c>
      <c r="K287" s="163">
        <v>0</v>
      </c>
      <c r="L287" s="163">
        <v>0</v>
      </c>
      <c r="M287" s="163">
        <v>20847.142266752897</v>
      </c>
      <c r="N287" s="163">
        <v>24089.354495569092</v>
      </c>
      <c r="O287" s="163">
        <v>0</v>
      </c>
      <c r="P287" s="164">
        <v>-118824.77499999999</v>
      </c>
      <c r="Q287" s="164">
        <v>-60287.279328028912</v>
      </c>
      <c r="R287" s="164">
        <v>-20092.982377388667</v>
      </c>
      <c r="S287" s="165">
        <v>3292.95</v>
      </c>
      <c r="T287" s="207">
        <f t="shared" si="21"/>
        <v>317815.82248031395</v>
      </c>
      <c r="U287" s="166">
        <v>738026.39485276723</v>
      </c>
      <c r="V287" s="207">
        <f t="shared" si="23"/>
        <v>1055842.2173330812</v>
      </c>
      <c r="W287" s="207">
        <v>520627.6267714923</v>
      </c>
      <c r="X287" s="87">
        <f t="shared" si="22"/>
        <v>1576469.8441045736</v>
      </c>
      <c r="Y287" s="91">
        <f t="shared" si="24"/>
        <v>694.1743038769589</v>
      </c>
      <c r="Z287" s="324">
        <v>2</v>
      </c>
    </row>
    <row r="288" spans="1:26" s="169" customFormat="1" ht="16.5">
      <c r="A288" s="91">
        <v>921</v>
      </c>
      <c r="B288" s="86" t="s">
        <v>208</v>
      </c>
      <c r="C288" s="87">
        <v>1941</v>
      </c>
      <c r="D288" s="87">
        <v>1776660.84</v>
      </c>
      <c r="E288" s="87">
        <v>533593.02081533417</v>
      </c>
      <c r="F288" s="87">
        <v>2310253.8608153341</v>
      </c>
      <c r="G288" s="160">
        <v>1359.93</v>
      </c>
      <c r="H288" s="161">
        <v>2639624.1300000004</v>
      </c>
      <c r="I288" s="161">
        <v>-329370.26918466622</v>
      </c>
      <c r="J288" s="477">
        <f t="shared" si="20"/>
        <v>-0.1425688643015296</v>
      </c>
      <c r="K288" s="163">
        <v>576432.85389599996</v>
      </c>
      <c r="L288" s="163">
        <v>0</v>
      </c>
      <c r="M288" s="163">
        <v>20771.701909828273</v>
      </c>
      <c r="N288" s="163">
        <v>33229.292506447622</v>
      </c>
      <c r="O288" s="163">
        <v>0</v>
      </c>
      <c r="P288" s="164">
        <v>-103469.265</v>
      </c>
      <c r="Q288" s="164">
        <v>750034.47577336105</v>
      </c>
      <c r="R288" s="164">
        <v>114841.058094263</v>
      </c>
      <c r="S288" s="165">
        <v>2814.45</v>
      </c>
      <c r="T288" s="207">
        <f t="shared" si="21"/>
        <v>1065284.2979952337</v>
      </c>
      <c r="U288" s="166">
        <v>964812.90063515084</v>
      </c>
      <c r="V288" s="207">
        <f t="shared" si="23"/>
        <v>2030097.1986303846</v>
      </c>
      <c r="W288" s="207">
        <v>489090.13610551949</v>
      </c>
      <c r="X288" s="87">
        <f t="shared" si="22"/>
        <v>2519187.3347359039</v>
      </c>
      <c r="Y288" s="91">
        <f t="shared" si="24"/>
        <v>1297.8811616362204</v>
      </c>
      <c r="Z288" s="324">
        <v>11</v>
      </c>
    </row>
    <row r="289" spans="1:26" s="169" customFormat="1" ht="16.5">
      <c r="A289" s="91">
        <v>922</v>
      </c>
      <c r="B289" s="86" t="s">
        <v>209</v>
      </c>
      <c r="C289" s="87">
        <v>4444</v>
      </c>
      <c r="D289" s="87">
        <v>8100476.8499999987</v>
      </c>
      <c r="E289" s="87">
        <v>606928.10783042118</v>
      </c>
      <c r="F289" s="87">
        <v>8707404.9578304198</v>
      </c>
      <c r="G289" s="160">
        <v>1359.93</v>
      </c>
      <c r="H289" s="161">
        <v>6043528.9199999999</v>
      </c>
      <c r="I289" s="161">
        <v>2663876.0378304198</v>
      </c>
      <c r="J289" s="477">
        <f t="shared" si="20"/>
        <v>0.30593225544596292</v>
      </c>
      <c r="K289" s="163">
        <v>0</v>
      </c>
      <c r="L289" s="163">
        <v>0</v>
      </c>
      <c r="M289" s="163">
        <v>24797.347019330198</v>
      </c>
      <c r="N289" s="163">
        <v>84262.170805164584</v>
      </c>
      <c r="O289" s="163">
        <v>17422.028373111847</v>
      </c>
      <c r="P289" s="164">
        <v>-222637.16</v>
      </c>
      <c r="Q289" s="164">
        <v>-317848.16307317681</v>
      </c>
      <c r="R289" s="164">
        <v>-336222.06590034679</v>
      </c>
      <c r="S289" s="165">
        <v>6443.8</v>
      </c>
      <c r="T289" s="207">
        <f t="shared" si="21"/>
        <v>1920093.995054503</v>
      </c>
      <c r="U289" s="166">
        <v>1367818.0314632012</v>
      </c>
      <c r="V289" s="207">
        <f t="shared" si="23"/>
        <v>3287912.0265177041</v>
      </c>
      <c r="W289" s="207">
        <v>723605.03246662067</v>
      </c>
      <c r="X289" s="87">
        <f t="shared" si="22"/>
        <v>4011517.0589843248</v>
      </c>
      <c r="Y289" s="91">
        <f t="shared" si="24"/>
        <v>902.68160643211627</v>
      </c>
      <c r="Z289" s="324">
        <v>6</v>
      </c>
    </row>
    <row r="290" spans="1:26" s="169" customFormat="1" ht="16.5">
      <c r="A290" s="91">
        <v>924</v>
      </c>
      <c r="B290" s="86" t="s">
        <v>361</v>
      </c>
      <c r="C290" s="87">
        <v>3004</v>
      </c>
      <c r="D290" s="87">
        <v>4444335.1199999992</v>
      </c>
      <c r="E290" s="87">
        <v>670383.53613596258</v>
      </c>
      <c r="F290" s="87">
        <v>5114718.6561359614</v>
      </c>
      <c r="G290" s="160">
        <v>1359.93</v>
      </c>
      <c r="H290" s="161">
        <v>4085229.72</v>
      </c>
      <c r="I290" s="161">
        <v>1029488.9361359612</v>
      </c>
      <c r="J290" s="477">
        <f t="shared" si="20"/>
        <v>0.20127968033997665</v>
      </c>
      <c r="K290" s="163">
        <v>182171.30164000002</v>
      </c>
      <c r="L290" s="163">
        <v>0</v>
      </c>
      <c r="M290" s="163">
        <v>34219.602995375571</v>
      </c>
      <c r="N290" s="163">
        <v>51199.567899050249</v>
      </c>
      <c r="O290" s="163">
        <v>0</v>
      </c>
      <c r="P290" s="164">
        <v>-124622.59499999999</v>
      </c>
      <c r="Q290" s="164">
        <v>-112246.7554178655</v>
      </c>
      <c r="R290" s="164">
        <v>-306884.62210322125</v>
      </c>
      <c r="S290" s="165">
        <v>4355.8</v>
      </c>
      <c r="T290" s="207">
        <f t="shared" si="21"/>
        <v>757681.23614930036</v>
      </c>
      <c r="U290" s="166">
        <v>1620248.7144630528</v>
      </c>
      <c r="V290" s="207">
        <f t="shared" si="23"/>
        <v>2377929.9506123532</v>
      </c>
      <c r="W290" s="207">
        <v>723912.00203211652</v>
      </c>
      <c r="X290" s="87">
        <f t="shared" si="22"/>
        <v>3101841.9526444697</v>
      </c>
      <c r="Y290" s="91">
        <f t="shared" si="24"/>
        <v>1032.570556805749</v>
      </c>
      <c r="Z290" s="324">
        <v>16</v>
      </c>
    </row>
    <row r="291" spans="1:26" s="169" customFormat="1" ht="16.5">
      <c r="A291" s="91">
        <v>925</v>
      </c>
      <c r="B291" s="86" t="s">
        <v>210</v>
      </c>
      <c r="C291" s="87">
        <v>3490</v>
      </c>
      <c r="D291" s="87">
        <v>4749871.6000000006</v>
      </c>
      <c r="E291" s="87">
        <v>1180696.5529437864</v>
      </c>
      <c r="F291" s="87">
        <v>5930568.1529437872</v>
      </c>
      <c r="G291" s="160">
        <v>1359.93</v>
      </c>
      <c r="H291" s="161">
        <v>4746155.7</v>
      </c>
      <c r="I291" s="161">
        <v>1184412.452943787</v>
      </c>
      <c r="J291" s="477">
        <f t="shared" si="20"/>
        <v>0.19971315098299208</v>
      </c>
      <c r="K291" s="163">
        <v>178252.38052666667</v>
      </c>
      <c r="L291" s="163">
        <v>0</v>
      </c>
      <c r="M291" s="163">
        <v>57043.629171422181</v>
      </c>
      <c r="N291" s="163">
        <v>56000.222502250377</v>
      </c>
      <c r="O291" s="163">
        <v>0</v>
      </c>
      <c r="P291" s="164">
        <v>-170468.94750000001</v>
      </c>
      <c r="Q291" s="164">
        <v>1179051.7818548291</v>
      </c>
      <c r="R291" s="164">
        <v>899243.5286729018</v>
      </c>
      <c r="S291" s="165">
        <v>5060.5</v>
      </c>
      <c r="T291" s="207">
        <f t="shared" si="21"/>
        <v>3388595.5481718569</v>
      </c>
      <c r="U291" s="166">
        <v>-135602.49577350073</v>
      </c>
      <c r="V291" s="207">
        <f t="shared" si="23"/>
        <v>3252993.0523983561</v>
      </c>
      <c r="W291" s="207">
        <v>817536.66303129576</v>
      </c>
      <c r="X291" s="87">
        <f t="shared" si="22"/>
        <v>4070529.715429652</v>
      </c>
      <c r="Y291" s="91">
        <f t="shared" si="24"/>
        <v>1166.3408926732527</v>
      </c>
      <c r="Z291" s="324">
        <v>11</v>
      </c>
    </row>
    <row r="292" spans="1:26" s="169" customFormat="1" ht="16.5">
      <c r="A292" s="91">
        <v>927</v>
      </c>
      <c r="B292" s="86" t="s">
        <v>362</v>
      </c>
      <c r="C292" s="87">
        <v>29239</v>
      </c>
      <c r="D292" s="87">
        <v>50072463.649999999</v>
      </c>
      <c r="E292" s="87">
        <v>5948716.7045627944</v>
      </c>
      <c r="F292" s="87">
        <v>56021180.354562789</v>
      </c>
      <c r="G292" s="160">
        <v>1359.93</v>
      </c>
      <c r="H292" s="161">
        <v>39762993.270000003</v>
      </c>
      <c r="I292" s="161">
        <v>16258187.084562786</v>
      </c>
      <c r="J292" s="477">
        <f t="shared" si="20"/>
        <v>0.29021500406923495</v>
      </c>
      <c r="K292" s="163">
        <v>0</v>
      </c>
      <c r="L292" s="163">
        <v>0</v>
      </c>
      <c r="M292" s="163">
        <v>226154.19847298361</v>
      </c>
      <c r="N292" s="163">
        <v>531724.39329565899</v>
      </c>
      <c r="O292" s="163">
        <v>9408.3722594637384</v>
      </c>
      <c r="P292" s="164">
        <v>-2475595.3199999998</v>
      </c>
      <c r="Q292" s="164">
        <v>-5557.1046756499763</v>
      </c>
      <c r="R292" s="164">
        <v>888842.21028579981</v>
      </c>
      <c r="S292" s="165">
        <v>42396.549999999996</v>
      </c>
      <c r="T292" s="207">
        <f t="shared" si="21"/>
        <v>15475560.384201042</v>
      </c>
      <c r="U292" s="166">
        <v>3695454.4981210013</v>
      </c>
      <c r="V292" s="207">
        <f t="shared" si="23"/>
        <v>19171014.882322043</v>
      </c>
      <c r="W292" s="207">
        <v>4188001.3455443038</v>
      </c>
      <c r="X292" s="87">
        <f t="shared" si="22"/>
        <v>23359016.227866348</v>
      </c>
      <c r="Y292" s="91">
        <f t="shared" si="24"/>
        <v>798.89928615432632</v>
      </c>
      <c r="Z292" s="324">
        <v>1</v>
      </c>
    </row>
    <row r="293" spans="1:26" s="169" customFormat="1" ht="16.5">
      <c r="A293" s="91">
        <v>931</v>
      </c>
      <c r="B293" s="86" t="s">
        <v>211</v>
      </c>
      <c r="C293" s="87">
        <v>6070</v>
      </c>
      <c r="D293" s="87">
        <v>6786592.3599999985</v>
      </c>
      <c r="E293" s="87">
        <v>1697392.6922346754</v>
      </c>
      <c r="F293" s="87">
        <v>8483985.0522346739</v>
      </c>
      <c r="G293" s="160">
        <v>1359.93</v>
      </c>
      <c r="H293" s="161">
        <v>8254775.1000000006</v>
      </c>
      <c r="I293" s="161">
        <v>229209.95223467331</v>
      </c>
      <c r="J293" s="477">
        <f t="shared" si="20"/>
        <v>2.7016779358221478E-2</v>
      </c>
      <c r="K293" s="163">
        <v>803152.92408000003</v>
      </c>
      <c r="L293" s="163">
        <v>0</v>
      </c>
      <c r="M293" s="163">
        <v>82694.132718949826</v>
      </c>
      <c r="N293" s="163">
        <v>105025.3918329406</v>
      </c>
      <c r="O293" s="163">
        <v>0</v>
      </c>
      <c r="P293" s="164">
        <v>-438762.57499999995</v>
      </c>
      <c r="Q293" s="164">
        <v>3485528.4450906515</v>
      </c>
      <c r="R293" s="164">
        <v>2415658.0169623923</v>
      </c>
      <c r="S293" s="165">
        <v>8801.5</v>
      </c>
      <c r="T293" s="207">
        <f t="shared" si="21"/>
        <v>6691307.7879196079</v>
      </c>
      <c r="U293" s="166">
        <v>1848308.3774716349</v>
      </c>
      <c r="V293" s="207">
        <f t="shared" si="23"/>
        <v>8539616.1653912421</v>
      </c>
      <c r="W293" s="207">
        <v>1313012.9657017426</v>
      </c>
      <c r="X293" s="87">
        <f t="shared" si="22"/>
        <v>9852629.1310929842</v>
      </c>
      <c r="Y293" s="91">
        <f t="shared" si="24"/>
        <v>1623.1678963909364</v>
      </c>
      <c r="Z293" s="324">
        <v>13</v>
      </c>
    </row>
    <row r="294" spans="1:26" s="169" customFormat="1" ht="16.5">
      <c r="A294" s="91">
        <v>934</v>
      </c>
      <c r="B294" s="86" t="s">
        <v>363</v>
      </c>
      <c r="C294" s="87">
        <v>2756</v>
      </c>
      <c r="D294" s="87">
        <v>3607241.86</v>
      </c>
      <c r="E294" s="87">
        <v>457631.11398479174</v>
      </c>
      <c r="F294" s="87">
        <v>4064872.9739847914</v>
      </c>
      <c r="G294" s="160">
        <v>1359.93</v>
      </c>
      <c r="H294" s="161">
        <v>3747967.08</v>
      </c>
      <c r="I294" s="161">
        <v>316905.89398479136</v>
      </c>
      <c r="J294" s="477">
        <f t="shared" si="20"/>
        <v>7.7962065730710586E-2</v>
      </c>
      <c r="K294" s="163">
        <v>104414.16325600001</v>
      </c>
      <c r="L294" s="163">
        <v>0</v>
      </c>
      <c r="M294" s="163">
        <v>31609.113684003805</v>
      </c>
      <c r="N294" s="163">
        <v>33637.561421957173</v>
      </c>
      <c r="O294" s="163">
        <v>0</v>
      </c>
      <c r="P294" s="164">
        <v>-132246.39499999999</v>
      </c>
      <c r="Q294" s="164">
        <v>336309.764575137</v>
      </c>
      <c r="R294" s="164">
        <v>41941.985497061847</v>
      </c>
      <c r="S294" s="165">
        <v>3996.2</v>
      </c>
      <c r="T294" s="207">
        <f t="shared" si="21"/>
        <v>736568.28741895128</v>
      </c>
      <c r="U294" s="166">
        <v>1250088.6551732402</v>
      </c>
      <c r="V294" s="207">
        <f t="shared" si="23"/>
        <v>1986656.9425921915</v>
      </c>
      <c r="W294" s="207">
        <v>565563.69020306994</v>
      </c>
      <c r="X294" s="87">
        <f t="shared" si="22"/>
        <v>2552220.6327952612</v>
      </c>
      <c r="Y294" s="91">
        <f t="shared" si="24"/>
        <v>926.05973613761296</v>
      </c>
      <c r="Z294" s="324">
        <v>14</v>
      </c>
    </row>
    <row r="295" spans="1:26" s="169" customFormat="1" ht="16.5">
      <c r="A295" s="91">
        <v>935</v>
      </c>
      <c r="B295" s="86" t="s">
        <v>364</v>
      </c>
      <c r="C295" s="87">
        <v>3040</v>
      </c>
      <c r="D295" s="87">
        <v>3444619.04</v>
      </c>
      <c r="E295" s="87">
        <v>928414.71923277085</v>
      </c>
      <c r="F295" s="87">
        <v>4373033.7592327707</v>
      </c>
      <c r="G295" s="160">
        <v>1359.93</v>
      </c>
      <c r="H295" s="161">
        <v>4134187.2</v>
      </c>
      <c r="I295" s="161">
        <v>238846.55923277047</v>
      </c>
      <c r="J295" s="477">
        <f t="shared" si="20"/>
        <v>5.4618046048351347E-2</v>
      </c>
      <c r="K295" s="163">
        <v>120476.55381333333</v>
      </c>
      <c r="L295" s="163">
        <v>0</v>
      </c>
      <c r="M295" s="163">
        <v>41705.047680180884</v>
      </c>
      <c r="N295" s="163">
        <v>54796.25188448625</v>
      </c>
      <c r="O295" s="163">
        <v>0</v>
      </c>
      <c r="P295" s="164">
        <v>-183616.03500000003</v>
      </c>
      <c r="Q295" s="164">
        <v>168608.49134791258</v>
      </c>
      <c r="R295" s="164">
        <v>254581.80028331411</v>
      </c>
      <c r="S295" s="165">
        <v>4408</v>
      </c>
      <c r="T295" s="207">
        <f t="shared" si="21"/>
        <v>699806.66924199753</v>
      </c>
      <c r="U295" s="166">
        <v>896706.20118661271</v>
      </c>
      <c r="V295" s="207">
        <f t="shared" si="23"/>
        <v>1596512.8704286101</v>
      </c>
      <c r="W295" s="207">
        <v>632603.8478659899</v>
      </c>
      <c r="X295" s="87">
        <f t="shared" si="22"/>
        <v>2229116.7182946</v>
      </c>
      <c r="Y295" s="91">
        <f t="shared" si="24"/>
        <v>733.26207838638163</v>
      </c>
      <c r="Z295" s="324">
        <v>8</v>
      </c>
    </row>
    <row r="296" spans="1:26" s="169" customFormat="1" ht="16.5">
      <c r="A296" s="91">
        <v>936</v>
      </c>
      <c r="B296" s="86" t="s">
        <v>365</v>
      </c>
      <c r="C296" s="87">
        <v>6465</v>
      </c>
      <c r="D296" s="87">
        <v>7443300.6699999999</v>
      </c>
      <c r="E296" s="87">
        <v>1619011.3055299004</v>
      </c>
      <c r="F296" s="87">
        <v>9062311.9755298998</v>
      </c>
      <c r="G296" s="160">
        <v>1359.93</v>
      </c>
      <c r="H296" s="161">
        <v>8791947.4500000011</v>
      </c>
      <c r="I296" s="161">
        <v>270364.5255298987</v>
      </c>
      <c r="J296" s="477">
        <f t="shared" si="20"/>
        <v>2.9833945935644056E-2</v>
      </c>
      <c r="K296" s="163">
        <v>639444.90066000004</v>
      </c>
      <c r="L296" s="163">
        <v>0</v>
      </c>
      <c r="M296" s="163">
        <v>83121.171169262845</v>
      </c>
      <c r="N296" s="163">
        <v>110627.66960665314</v>
      </c>
      <c r="O296" s="163">
        <v>0</v>
      </c>
      <c r="P296" s="164">
        <v>-421879.37</v>
      </c>
      <c r="Q296" s="164">
        <v>2153809.1112912162</v>
      </c>
      <c r="R296" s="164">
        <v>1117123.4764624948</v>
      </c>
      <c r="S296" s="165">
        <v>9374.25</v>
      </c>
      <c r="T296" s="207">
        <f t="shared" si="21"/>
        <v>3961985.734719526</v>
      </c>
      <c r="U296" s="166">
        <v>1661339.4839744729</v>
      </c>
      <c r="V296" s="207">
        <f t="shared" si="23"/>
        <v>5623325.2186939986</v>
      </c>
      <c r="W296" s="207">
        <v>1423625.6235486304</v>
      </c>
      <c r="X296" s="87">
        <f t="shared" si="22"/>
        <v>7046950.8422426293</v>
      </c>
      <c r="Y296" s="91">
        <f t="shared" si="24"/>
        <v>1090.0155981813812</v>
      </c>
      <c r="Z296" s="324">
        <v>6</v>
      </c>
    </row>
    <row r="297" spans="1:26" s="169" customFormat="1" ht="16.5">
      <c r="A297" s="91">
        <v>946</v>
      </c>
      <c r="B297" s="86" t="s">
        <v>366</v>
      </c>
      <c r="C297" s="87">
        <v>6376</v>
      </c>
      <c r="D297" s="87">
        <v>10231909.66</v>
      </c>
      <c r="E297" s="87">
        <v>3267108.7850150135</v>
      </c>
      <c r="F297" s="87">
        <v>13499018.445015013</v>
      </c>
      <c r="G297" s="160">
        <v>1359.93</v>
      </c>
      <c r="H297" s="161">
        <v>8670913.6799999997</v>
      </c>
      <c r="I297" s="161">
        <v>4828104.7650150135</v>
      </c>
      <c r="J297" s="477">
        <f t="shared" si="20"/>
        <v>0.3576633949113508</v>
      </c>
      <c r="K297" s="163">
        <v>159570.53674666668</v>
      </c>
      <c r="L297" s="163">
        <v>0</v>
      </c>
      <c r="M297" s="163">
        <v>72156.580935647202</v>
      </c>
      <c r="N297" s="163">
        <v>104426.53122348538</v>
      </c>
      <c r="O297" s="163">
        <v>0</v>
      </c>
      <c r="P297" s="164">
        <v>-272070.67</v>
      </c>
      <c r="Q297" s="164">
        <v>-129119.71376491245</v>
      </c>
      <c r="R297" s="164">
        <v>208628.18064327849</v>
      </c>
      <c r="S297" s="165">
        <v>9245.1999999999989</v>
      </c>
      <c r="T297" s="207">
        <f t="shared" si="21"/>
        <v>4980941.4107991792</v>
      </c>
      <c r="U297" s="166">
        <v>2025058.1306839082</v>
      </c>
      <c r="V297" s="207">
        <f t="shared" si="23"/>
        <v>7005999.5414830875</v>
      </c>
      <c r="W297" s="207">
        <v>1380218.5947131673</v>
      </c>
      <c r="X297" s="87">
        <f t="shared" si="22"/>
        <v>8386218.1361962548</v>
      </c>
      <c r="Y297" s="91">
        <f t="shared" si="24"/>
        <v>1315.2788795790864</v>
      </c>
      <c r="Z297" s="324">
        <v>15</v>
      </c>
    </row>
    <row r="298" spans="1:26" s="169" customFormat="1" ht="16.5">
      <c r="A298" s="91">
        <v>976</v>
      </c>
      <c r="B298" s="86" t="s">
        <v>367</v>
      </c>
      <c r="C298" s="87">
        <v>3830</v>
      </c>
      <c r="D298" s="87">
        <v>3711961.0399999996</v>
      </c>
      <c r="E298" s="87">
        <v>2104455.2629526407</v>
      </c>
      <c r="F298" s="87">
        <v>5816416.3029526398</v>
      </c>
      <c r="G298" s="160">
        <v>1359.93</v>
      </c>
      <c r="H298" s="161">
        <v>5208531.9000000004</v>
      </c>
      <c r="I298" s="161">
        <v>607884.40295263939</v>
      </c>
      <c r="J298" s="477">
        <f t="shared" si="20"/>
        <v>0.10451184566071269</v>
      </c>
      <c r="K298" s="163">
        <v>1215480.86424</v>
      </c>
      <c r="L298" s="163">
        <v>0</v>
      </c>
      <c r="M298" s="163">
        <v>44508.087269445983</v>
      </c>
      <c r="N298" s="163">
        <v>71371.242803649846</v>
      </c>
      <c r="O298" s="163">
        <v>0</v>
      </c>
      <c r="P298" s="164">
        <v>-205312.81689999998</v>
      </c>
      <c r="Q298" s="164">
        <v>714989.39707910444</v>
      </c>
      <c r="R298" s="164">
        <v>385554.64346689451</v>
      </c>
      <c r="S298" s="165">
        <v>5553.5</v>
      </c>
      <c r="T298" s="207">
        <f t="shared" si="21"/>
        <v>2840029.3209117339</v>
      </c>
      <c r="U298" s="166">
        <v>1988420.3885351236</v>
      </c>
      <c r="V298" s="207">
        <f t="shared" si="23"/>
        <v>4828449.7094468577</v>
      </c>
      <c r="W298" s="207">
        <v>829621.10435336339</v>
      </c>
      <c r="X298" s="87">
        <f t="shared" si="22"/>
        <v>5658070.8138002213</v>
      </c>
      <c r="Y298" s="91">
        <f t="shared" si="24"/>
        <v>1477.3030845431388</v>
      </c>
      <c r="Z298" s="324">
        <v>19</v>
      </c>
    </row>
    <row r="299" spans="1:26" s="169" customFormat="1" ht="16.5">
      <c r="A299" s="91">
        <v>977</v>
      </c>
      <c r="B299" s="86" t="s">
        <v>212</v>
      </c>
      <c r="C299" s="87">
        <v>15357</v>
      </c>
      <c r="D299" s="87">
        <v>29334482.359999999</v>
      </c>
      <c r="E299" s="87">
        <v>2007300.88774144</v>
      </c>
      <c r="F299" s="87">
        <v>31341783.247741438</v>
      </c>
      <c r="G299" s="160">
        <v>1359.93</v>
      </c>
      <c r="H299" s="161">
        <v>20884445.010000002</v>
      </c>
      <c r="I299" s="161">
        <v>10457338.237741437</v>
      </c>
      <c r="J299" s="477">
        <f t="shared" si="20"/>
        <v>0.3336548579601008</v>
      </c>
      <c r="K299" s="163">
        <v>0</v>
      </c>
      <c r="L299" s="163">
        <v>0</v>
      </c>
      <c r="M299" s="163">
        <v>209638.47830795718</v>
      </c>
      <c r="N299" s="163">
        <v>275243.74746669043</v>
      </c>
      <c r="O299" s="163">
        <v>48737.630985289936</v>
      </c>
      <c r="P299" s="164">
        <v>-1024937.0049999999</v>
      </c>
      <c r="Q299" s="164">
        <v>20025.058790852534</v>
      </c>
      <c r="R299" s="164">
        <v>-354600.10826635326</v>
      </c>
      <c r="S299" s="165">
        <v>22267.649999999998</v>
      </c>
      <c r="T299" s="207">
        <f t="shared" si="21"/>
        <v>9653713.6900258735</v>
      </c>
      <c r="U299" s="166">
        <v>6534373.957358012</v>
      </c>
      <c r="V299" s="207">
        <f t="shared" si="23"/>
        <v>16188087.647383885</v>
      </c>
      <c r="W299" s="207">
        <v>2434887.9310677741</v>
      </c>
      <c r="X299" s="87">
        <f t="shared" si="22"/>
        <v>18622975.57845166</v>
      </c>
      <c r="Y299" s="91">
        <f t="shared" si="24"/>
        <v>1212.6701555285315</v>
      </c>
      <c r="Z299" s="324">
        <v>17</v>
      </c>
    </row>
    <row r="300" spans="1:26" s="169" customFormat="1" ht="16.5">
      <c r="A300" s="91">
        <v>980</v>
      </c>
      <c r="B300" s="86" t="s">
        <v>213</v>
      </c>
      <c r="C300" s="87">
        <v>33533</v>
      </c>
      <c r="D300" s="87">
        <v>64018656.590000004</v>
      </c>
      <c r="E300" s="87">
        <v>4468591.1666531395</v>
      </c>
      <c r="F300" s="87">
        <v>68487247.756653145</v>
      </c>
      <c r="G300" s="160">
        <v>1359.93</v>
      </c>
      <c r="H300" s="161">
        <v>45602532.690000005</v>
      </c>
      <c r="I300" s="161">
        <v>22884715.06665314</v>
      </c>
      <c r="J300" s="477">
        <f t="shared" si="20"/>
        <v>0.33414563756403864</v>
      </c>
      <c r="K300" s="163">
        <v>0</v>
      </c>
      <c r="L300" s="163">
        <v>0</v>
      </c>
      <c r="M300" s="163">
        <v>287252.07100472198</v>
      </c>
      <c r="N300" s="163">
        <v>629478.8894281676</v>
      </c>
      <c r="O300" s="163">
        <v>185812.04613862353</v>
      </c>
      <c r="P300" s="164">
        <v>-2198283.0822999999</v>
      </c>
      <c r="Q300" s="164">
        <v>-434704.46374581836</v>
      </c>
      <c r="R300" s="164">
        <v>-1195571.6348365312</v>
      </c>
      <c r="S300" s="165">
        <v>48622.85</v>
      </c>
      <c r="T300" s="207">
        <f t="shared" si="21"/>
        <v>20207321.742342304</v>
      </c>
      <c r="U300" s="166">
        <v>6639436.9547233703</v>
      </c>
      <c r="V300" s="207">
        <f t="shared" si="23"/>
        <v>26846758.697065674</v>
      </c>
      <c r="W300" s="207">
        <v>4320934.4172466155</v>
      </c>
      <c r="X300" s="87">
        <f t="shared" si="22"/>
        <v>31167693.114312291</v>
      </c>
      <c r="Y300" s="91">
        <f t="shared" si="24"/>
        <v>929.46330821317179</v>
      </c>
      <c r="Z300" s="324">
        <v>6</v>
      </c>
    </row>
    <row r="301" spans="1:26" s="169" customFormat="1" ht="16.5">
      <c r="A301" s="91">
        <v>981</v>
      </c>
      <c r="B301" s="86" t="s">
        <v>214</v>
      </c>
      <c r="C301" s="87">
        <v>2282</v>
      </c>
      <c r="D301" s="87">
        <v>2779332.62</v>
      </c>
      <c r="E301" s="87">
        <v>381217.68181623367</v>
      </c>
      <c r="F301" s="87">
        <v>3160550.3018162339</v>
      </c>
      <c r="G301" s="160">
        <v>1359.93</v>
      </c>
      <c r="H301" s="161">
        <v>3103360.2600000002</v>
      </c>
      <c r="I301" s="161">
        <v>57190.041816233657</v>
      </c>
      <c r="J301" s="477">
        <f t="shared" si="20"/>
        <v>1.8094963330711419E-2</v>
      </c>
      <c r="K301" s="163">
        <v>0</v>
      </c>
      <c r="L301" s="163">
        <v>0</v>
      </c>
      <c r="M301" s="163">
        <v>18078.541297223011</v>
      </c>
      <c r="N301" s="163">
        <v>30595.815774457165</v>
      </c>
      <c r="O301" s="163">
        <v>0</v>
      </c>
      <c r="P301" s="164">
        <v>-116980.34999999999</v>
      </c>
      <c r="Q301" s="164">
        <v>455638.53422491642</v>
      </c>
      <c r="R301" s="164">
        <v>231866.46627345079</v>
      </c>
      <c r="S301" s="165">
        <v>3308.9</v>
      </c>
      <c r="T301" s="207">
        <f t="shared" si="21"/>
        <v>679697.94938628108</v>
      </c>
      <c r="U301" s="166">
        <v>1170099.2440827701</v>
      </c>
      <c r="V301" s="207">
        <f t="shared" si="23"/>
        <v>1849797.1934690513</v>
      </c>
      <c r="W301" s="207">
        <v>512319.97658165707</v>
      </c>
      <c r="X301" s="87">
        <f t="shared" si="22"/>
        <v>2362117.1700507086</v>
      </c>
      <c r="Y301" s="91">
        <f t="shared" si="24"/>
        <v>1035.1083129056567</v>
      </c>
      <c r="Z301" s="324">
        <v>5</v>
      </c>
    </row>
    <row r="302" spans="1:26" s="169" customFormat="1" ht="16.5">
      <c r="A302" s="91">
        <v>989</v>
      </c>
      <c r="B302" s="86" t="s">
        <v>368</v>
      </c>
      <c r="C302" s="87">
        <v>5484</v>
      </c>
      <c r="D302" s="87">
        <v>7277527.8799999999</v>
      </c>
      <c r="E302" s="87">
        <v>1095684.1741075832</v>
      </c>
      <c r="F302" s="87">
        <v>8373212.0541075831</v>
      </c>
      <c r="G302" s="160">
        <v>1359.93</v>
      </c>
      <c r="H302" s="161">
        <v>7457856.1200000001</v>
      </c>
      <c r="I302" s="161">
        <v>915355.93410758302</v>
      </c>
      <c r="J302" s="477">
        <f t="shared" si="20"/>
        <v>0.10931956914414269</v>
      </c>
      <c r="K302" s="163">
        <v>307601.59988000005</v>
      </c>
      <c r="L302" s="163">
        <v>0</v>
      </c>
      <c r="M302" s="163">
        <v>71086.836483396983</v>
      </c>
      <c r="N302" s="163">
        <v>84677.939810997821</v>
      </c>
      <c r="O302" s="163">
        <v>0</v>
      </c>
      <c r="P302" s="164">
        <v>-320197.06499999994</v>
      </c>
      <c r="Q302" s="164">
        <v>-856359.96821526811</v>
      </c>
      <c r="R302" s="164">
        <v>-513703.6001898286</v>
      </c>
      <c r="S302" s="165">
        <v>7951.8</v>
      </c>
      <c r="T302" s="207">
        <f t="shared" si="21"/>
        <v>-303586.52312311879</v>
      </c>
      <c r="U302" s="166">
        <v>1930641.9294164707</v>
      </c>
      <c r="V302" s="207">
        <f t="shared" si="23"/>
        <v>1627055.4062933519</v>
      </c>
      <c r="W302" s="207">
        <v>1159091.2377425532</v>
      </c>
      <c r="X302" s="87">
        <f t="shared" si="22"/>
        <v>2786146.6440359051</v>
      </c>
      <c r="Y302" s="91">
        <f t="shared" si="24"/>
        <v>508.05008096934813</v>
      </c>
      <c r="Z302" s="324">
        <v>14</v>
      </c>
    </row>
    <row r="303" spans="1:26" s="169" customFormat="1" ht="16.5">
      <c r="A303" s="91">
        <v>992</v>
      </c>
      <c r="B303" s="86" t="s">
        <v>215</v>
      </c>
      <c r="C303" s="87">
        <v>18318</v>
      </c>
      <c r="D303" s="87">
        <v>26529013.809999999</v>
      </c>
      <c r="E303" s="87">
        <v>3231650.8007742264</v>
      </c>
      <c r="F303" s="87">
        <v>29760664.610774226</v>
      </c>
      <c r="G303" s="160">
        <v>1359.93</v>
      </c>
      <c r="H303" s="161">
        <v>24911197.740000002</v>
      </c>
      <c r="I303" s="161">
        <v>4849466.8707742244</v>
      </c>
      <c r="J303" s="477">
        <f t="shared" si="20"/>
        <v>0.16294887678746853</v>
      </c>
      <c r="K303" s="163">
        <v>0</v>
      </c>
      <c r="L303" s="163">
        <v>0</v>
      </c>
      <c r="M303" s="163">
        <v>245605.31745157036</v>
      </c>
      <c r="N303" s="163">
        <v>295244.63326958386</v>
      </c>
      <c r="O303" s="163">
        <v>0</v>
      </c>
      <c r="P303" s="164">
        <v>-1458307.86</v>
      </c>
      <c r="Q303" s="164">
        <v>3464287.3897799039</v>
      </c>
      <c r="R303" s="164">
        <v>3425570.8857296463</v>
      </c>
      <c r="S303" s="165">
        <v>26561.1</v>
      </c>
      <c r="T303" s="207">
        <f t="shared" si="21"/>
        <v>10848428.337004928</v>
      </c>
      <c r="U303" s="166">
        <v>2638297.2242798284</v>
      </c>
      <c r="V303" s="207">
        <f t="shared" si="23"/>
        <v>13486725.561284756</v>
      </c>
      <c r="W303" s="207">
        <v>2981917.2262499053</v>
      </c>
      <c r="X303" s="87">
        <f t="shared" si="22"/>
        <v>16468642.787534662</v>
      </c>
      <c r="Y303" s="91">
        <f t="shared" si="24"/>
        <v>899.04153223794424</v>
      </c>
      <c r="Z303" s="324">
        <v>13</v>
      </c>
    </row>
    <row r="304" spans="1:26">
      <c r="A304" s="170"/>
      <c r="B304" s="171"/>
      <c r="C304" s="172"/>
      <c r="D304" s="172"/>
      <c r="E304" s="172"/>
      <c r="V304" s="173"/>
      <c r="W304" s="173"/>
      <c r="X304" s="119"/>
      <c r="Z304" s="319"/>
    </row>
    <row r="305" spans="1:26">
      <c r="A305" s="170"/>
      <c r="B305" s="171"/>
      <c r="C305" s="172"/>
      <c r="D305" s="172"/>
      <c r="E305" s="172"/>
      <c r="V305" s="173"/>
      <c r="W305" s="173"/>
      <c r="X305" s="119"/>
      <c r="Z305" s="319"/>
    </row>
    <row r="306" spans="1:26">
      <c r="A306" s="174"/>
      <c r="V306" s="173"/>
      <c r="W306" s="173"/>
      <c r="X306" s="119"/>
      <c r="Z306" s="319"/>
    </row>
    <row r="307" spans="1:26">
      <c r="A307" s="174"/>
      <c r="X307" s="119"/>
      <c r="Z307" s="319"/>
    </row>
    <row r="308" spans="1:26">
      <c r="A308" s="174"/>
      <c r="X308" s="119"/>
      <c r="Z308" s="319"/>
    </row>
    <row r="309" spans="1:26">
      <c r="A309" s="174"/>
      <c r="X309" s="119"/>
      <c r="Z309" s="319"/>
    </row>
    <row r="310" spans="1:26">
      <c r="A310" s="174"/>
      <c r="X310" s="119"/>
      <c r="Z310" s="319"/>
    </row>
    <row r="311" spans="1:26">
      <c r="A311" s="174"/>
      <c r="X311" s="119"/>
      <c r="Z311" s="319"/>
    </row>
    <row r="312" spans="1:26">
      <c r="A312" s="174"/>
      <c r="X312" s="119"/>
      <c r="Z312" s="319"/>
    </row>
    <row r="313" spans="1:26">
      <c r="A313" s="174"/>
      <c r="X313" s="119"/>
      <c r="Z313" s="319"/>
    </row>
    <row r="314" spans="1:26">
      <c r="A314" s="174"/>
      <c r="X314" s="119"/>
      <c r="Z314" s="319"/>
    </row>
    <row r="315" spans="1:26">
      <c r="A315" s="174"/>
      <c r="X315" s="119"/>
      <c r="Z315" s="319"/>
    </row>
    <row r="316" spans="1:26">
      <c r="A316" s="131"/>
      <c r="X316" s="119"/>
      <c r="Z316" s="319"/>
    </row>
    <row r="317" spans="1:26">
      <c r="A317" s="131"/>
      <c r="X317" s="119"/>
      <c r="Z317" s="319"/>
    </row>
    <row r="318" spans="1:26">
      <c r="A318" s="131"/>
      <c r="B318" s="175"/>
      <c r="Z318" s="319"/>
    </row>
    <row r="319" spans="1:26">
      <c r="A319" s="131"/>
      <c r="Z319" s="319"/>
    </row>
    <row r="320" spans="1:26">
      <c r="A320" s="131"/>
    </row>
    <row r="321" spans="1:2">
      <c r="A321" s="131"/>
    </row>
    <row r="322" spans="1:2">
      <c r="A322" s="131"/>
    </row>
    <row r="323" spans="1:2">
      <c r="A323" s="131"/>
      <c r="B323" s="176"/>
    </row>
    <row r="324" spans="1:2">
      <c r="A324" s="177"/>
      <c r="B324" s="176"/>
    </row>
    <row r="325" spans="1:2">
      <c r="A325" s="131"/>
    </row>
    <row r="326" spans="1:2">
      <c r="A326" s="131"/>
    </row>
    <row r="327" spans="1:2">
      <c r="A327" s="131"/>
    </row>
    <row r="328" spans="1:2">
      <c r="A328" s="177"/>
    </row>
    <row r="329" spans="1:2">
      <c r="A329" s="131"/>
    </row>
    <row r="330" spans="1:2">
      <c r="A330" s="131"/>
    </row>
    <row r="331" spans="1:2">
      <c r="A331" s="131"/>
    </row>
    <row r="332" spans="1:2">
      <c r="A332" s="131"/>
      <c r="B332" s="175"/>
    </row>
  </sheetData>
  <autoFilter ref="A10:Z10" xr:uid="{5BF6EA36-E09C-4A62-B147-5047E4859599}"/>
  <hyperlinks>
    <hyperlink ref="D2" r:id="rId1" display="https://vm.fi/valtionosuuspaatoksia-ja-laskentatietoja" xr:uid="{E2267A1A-C5EB-4B9F-AAD0-BD3765BD0EFF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P5" sqref="P5"/>
    </sheetView>
  </sheetViews>
  <sheetFormatPr defaultColWidth="8.85546875" defaultRowHeight="14.25"/>
  <cols>
    <col min="1" max="1" width="8" style="118" customWidth="1"/>
    <col min="2" max="2" width="14.7109375" style="109" customWidth="1"/>
    <col min="3" max="3" width="11.42578125" style="110" bestFit="1" customWidth="1"/>
    <col min="4" max="4" width="14.42578125" style="110" hidden="1" customWidth="1"/>
    <col min="5" max="5" width="15.85546875" style="110" hidden="1" customWidth="1"/>
    <col min="6" max="6" width="13" style="110" customWidth="1"/>
    <col min="7" max="7" width="11.5703125" style="137" hidden="1" customWidth="1"/>
    <col min="8" max="8" width="17.5703125" style="138" hidden="1" customWidth="1"/>
    <col min="9" max="9" width="14.42578125" style="138" bestFit="1" customWidth="1"/>
    <col min="10" max="10" width="12" style="114" customWidth="1"/>
    <col min="11" max="11" width="11.140625" style="116" bestFit="1" customWidth="1"/>
    <col min="12" max="12" width="9.28515625" style="116" customWidth="1"/>
    <col min="13" max="13" width="13.85546875" style="116" customWidth="1"/>
    <col min="14" max="14" width="11.42578125" style="116" bestFit="1" customWidth="1"/>
    <col min="15" max="15" width="11" style="116" bestFit="1" customWidth="1"/>
    <col min="16" max="16" width="11.140625" style="116" customWidth="1"/>
    <col min="17" max="18" width="16" style="116" bestFit="1" customWidth="1"/>
    <col min="19" max="19" width="15.140625" style="117" bestFit="1" customWidth="1"/>
    <col min="20" max="20" width="13.85546875" style="110" bestFit="1" customWidth="1"/>
    <col min="21" max="21" width="13.140625" style="118" bestFit="1" customWidth="1"/>
    <col min="22" max="22" width="13.5703125" style="118" customWidth="1"/>
    <col min="23" max="23" width="12.5703125" style="139" customWidth="1"/>
    <col min="24" max="24" width="10.5703125" style="120" customWidth="1"/>
    <col min="25" max="16384" width="8.85546875" style="116"/>
  </cols>
  <sheetData>
    <row r="1" spans="1:24" ht="30.75">
      <c r="A1" s="181" t="s">
        <v>220</v>
      </c>
      <c r="C1" s="178"/>
      <c r="F1" s="111"/>
      <c r="G1" s="111"/>
      <c r="H1" s="112"/>
      <c r="I1" s="113"/>
      <c r="K1" s="115"/>
      <c r="W1" s="119"/>
    </row>
    <row r="2" spans="1:24" s="215" customFormat="1" ht="18.75">
      <c r="A2" s="215" t="s">
        <v>218</v>
      </c>
      <c r="B2" s="182"/>
      <c r="C2" s="79"/>
      <c r="D2" s="80"/>
      <c r="E2" s="80"/>
      <c r="F2" s="242" t="s">
        <v>221</v>
      </c>
      <c r="G2" s="216"/>
      <c r="H2" s="217"/>
      <c r="I2" s="217"/>
      <c r="J2" s="218"/>
      <c r="K2" s="185"/>
      <c r="L2" s="185"/>
      <c r="M2" s="185"/>
      <c r="N2" s="185"/>
      <c r="O2" s="185"/>
      <c r="P2" s="185"/>
      <c r="Q2" s="185"/>
      <c r="R2" s="185"/>
      <c r="S2" s="219"/>
      <c r="T2" s="80"/>
      <c r="U2" s="195"/>
      <c r="V2" s="195"/>
      <c r="W2" s="220"/>
    </row>
    <row r="3" spans="1:24" ht="15">
      <c r="A3" s="66" t="s">
        <v>222</v>
      </c>
      <c r="B3" s="126"/>
      <c r="C3" s="179"/>
      <c r="D3" s="121"/>
      <c r="E3" s="121"/>
      <c r="F3" s="121"/>
      <c r="G3" s="121"/>
      <c r="H3" s="121"/>
      <c r="I3" s="127"/>
      <c r="J3" s="128"/>
      <c r="K3" s="129"/>
      <c r="L3" s="129"/>
      <c r="M3" s="129"/>
      <c r="N3" s="129"/>
      <c r="O3" s="129"/>
      <c r="P3" s="130"/>
      <c r="Q3" s="129"/>
      <c r="R3" s="129"/>
      <c r="S3" s="121"/>
      <c r="T3" s="121"/>
      <c r="U3" s="122"/>
      <c r="V3" s="122"/>
      <c r="W3" s="125"/>
      <c r="X3" s="221"/>
    </row>
    <row r="4" spans="1:24" ht="15">
      <c r="A4" s="66" t="s">
        <v>238</v>
      </c>
      <c r="B4" s="132"/>
      <c r="C4" s="179"/>
      <c r="D4" s="121"/>
      <c r="E4" s="121"/>
      <c r="F4" s="121"/>
      <c r="G4" s="121"/>
      <c r="H4" s="122"/>
      <c r="I4" s="122"/>
      <c r="J4" s="123"/>
      <c r="K4" s="133"/>
      <c r="L4" s="133"/>
      <c r="M4" s="133"/>
      <c r="N4" s="133"/>
      <c r="O4" s="133"/>
      <c r="P4" s="133"/>
      <c r="Q4" s="133"/>
      <c r="R4" s="133"/>
      <c r="S4" s="124"/>
      <c r="T4" s="134"/>
      <c r="U4" s="135"/>
      <c r="V4" s="135"/>
      <c r="W4" s="136"/>
      <c r="X4" s="116"/>
    </row>
    <row r="5" spans="1:24" ht="15">
      <c r="A5" s="66" t="s">
        <v>223</v>
      </c>
      <c r="B5" s="132"/>
      <c r="C5" s="179"/>
      <c r="D5" s="121"/>
      <c r="E5" s="121"/>
      <c r="F5" s="121"/>
      <c r="G5" s="121"/>
      <c r="H5" s="122"/>
      <c r="I5" s="122"/>
      <c r="J5" s="123"/>
      <c r="K5" s="133"/>
      <c r="L5" s="133"/>
      <c r="M5" s="133"/>
      <c r="N5" s="133"/>
      <c r="O5" s="133"/>
      <c r="P5" s="133"/>
      <c r="Q5" s="133"/>
      <c r="R5" s="133"/>
      <c r="S5" s="124"/>
      <c r="T5" s="134"/>
      <c r="U5" s="135"/>
      <c r="V5" s="135"/>
      <c r="W5" s="136"/>
      <c r="X5" s="116"/>
    </row>
    <row r="6" spans="1:24" ht="15">
      <c r="A6" s="66" t="s">
        <v>224</v>
      </c>
      <c r="B6" s="132"/>
      <c r="C6" s="179"/>
      <c r="D6" s="121"/>
      <c r="E6" s="121"/>
      <c r="F6" s="121"/>
      <c r="G6" s="121"/>
      <c r="H6" s="122"/>
      <c r="I6" s="122"/>
      <c r="J6" s="123"/>
      <c r="K6" s="133"/>
      <c r="L6" s="133"/>
      <c r="M6" s="133"/>
      <c r="N6" s="133"/>
      <c r="O6" s="133"/>
      <c r="P6" s="133"/>
      <c r="Q6" s="133"/>
      <c r="R6" s="133"/>
      <c r="S6" s="124"/>
      <c r="T6" s="134"/>
      <c r="U6" s="135"/>
      <c r="V6" s="135"/>
      <c r="W6" s="136"/>
      <c r="X6" s="116"/>
    </row>
    <row r="7" spans="1:24" ht="15">
      <c r="A7" s="108" t="s">
        <v>237</v>
      </c>
      <c r="B7" s="210"/>
      <c r="C7" s="179"/>
      <c r="D7" s="121"/>
      <c r="E7" s="121"/>
      <c r="F7" s="121"/>
      <c r="G7" s="222"/>
      <c r="H7" s="122"/>
      <c r="I7" s="122"/>
      <c r="J7" s="123"/>
      <c r="S7" s="124"/>
      <c r="T7" s="121"/>
      <c r="U7" s="184"/>
      <c r="V7" s="184"/>
      <c r="W7" s="211"/>
      <c r="X7" s="116"/>
    </row>
    <row r="8" spans="1:24" ht="15">
      <c r="A8" s="116"/>
      <c r="B8" s="140"/>
      <c r="C8" s="179"/>
      <c r="D8" s="126"/>
      <c r="E8" s="126"/>
      <c r="F8" s="126"/>
      <c r="G8" s="126"/>
      <c r="H8" s="126"/>
      <c r="I8" s="126"/>
      <c r="J8" s="141"/>
      <c r="K8" s="142" t="s">
        <v>225</v>
      </c>
      <c r="L8" s="143"/>
      <c r="M8" s="143"/>
      <c r="N8" s="143"/>
      <c r="O8" s="143"/>
      <c r="P8" s="144" t="s">
        <v>226</v>
      </c>
      <c r="Q8" s="144"/>
      <c r="R8" s="144"/>
      <c r="S8" s="126"/>
      <c r="T8" s="126"/>
      <c r="U8" s="126"/>
      <c r="V8" s="126"/>
      <c r="W8" s="126"/>
    </row>
    <row r="9" spans="1:24" s="145" customFormat="1" ht="99">
      <c r="A9" s="241" t="s">
        <v>18</v>
      </c>
      <c r="B9" s="146" t="s">
        <v>19</v>
      </c>
      <c r="C9" s="180" t="s">
        <v>20</v>
      </c>
      <c r="D9" s="147" t="s">
        <v>233</v>
      </c>
      <c r="E9" s="147" t="s">
        <v>234</v>
      </c>
      <c r="F9" s="147" t="s">
        <v>227</v>
      </c>
      <c r="G9" s="148" t="s">
        <v>235</v>
      </c>
      <c r="H9" s="148" t="s">
        <v>236</v>
      </c>
      <c r="I9" s="148" t="s">
        <v>252</v>
      </c>
      <c r="J9" s="149" t="s">
        <v>228</v>
      </c>
      <c r="K9" s="150" t="s">
        <v>371</v>
      </c>
      <c r="L9" s="150" t="s">
        <v>253</v>
      </c>
      <c r="M9" s="150" t="s">
        <v>254</v>
      </c>
      <c r="N9" s="150" t="s">
        <v>255</v>
      </c>
      <c r="O9" s="150" t="s">
        <v>256</v>
      </c>
      <c r="P9" s="151" t="s">
        <v>372</v>
      </c>
      <c r="Q9" s="152" t="s">
        <v>251</v>
      </c>
      <c r="R9" s="152" t="s">
        <v>248</v>
      </c>
      <c r="S9" s="147" t="s">
        <v>229</v>
      </c>
      <c r="T9" s="147" t="s">
        <v>230</v>
      </c>
      <c r="U9" s="147" t="s">
        <v>231</v>
      </c>
      <c r="V9" s="147" t="s">
        <v>232</v>
      </c>
      <c r="W9" s="146" t="s">
        <v>369</v>
      </c>
    </row>
    <row r="10" spans="1:24" s="159" customFormat="1" ht="17.25" thickBot="1">
      <c r="A10" s="153"/>
      <c r="B10" s="153" t="s">
        <v>34</v>
      </c>
      <c r="C10" s="154">
        <f t="shared" ref="C10:E10" si="0">SUM(C11:C303)</f>
        <v>5517897</v>
      </c>
      <c r="D10" s="154">
        <f t="shared" si="0"/>
        <v>7997409535.7199965</v>
      </c>
      <c r="E10" s="154">
        <f t="shared" si="0"/>
        <v>1616899361.0769384</v>
      </c>
      <c r="F10" s="154">
        <f>SUM(F11:F303)</f>
        <v>9614308896.7969341</v>
      </c>
      <c r="G10" s="209">
        <v>1357.49</v>
      </c>
      <c r="H10" s="154">
        <f t="shared" ref="H10:I10" si="1">SUM(H11:H303)</f>
        <v>7490489998.5300007</v>
      </c>
      <c r="I10" s="154">
        <f t="shared" si="1"/>
        <v>2123818898.2669361</v>
      </c>
      <c r="J10" s="155">
        <f t="shared" ref="J10:J73" si="2">I10/F10</f>
        <v>0.2209018787584929</v>
      </c>
      <c r="K10" s="156">
        <f>SUM(K11:K303)</f>
        <v>64692444.099837333</v>
      </c>
      <c r="L10" s="156">
        <f t="shared" ref="L10:P10" si="3">SUM(L11:L303)</f>
        <v>1151098.48</v>
      </c>
      <c r="M10" s="156">
        <f t="shared" si="3"/>
        <v>70383578.266397625</v>
      </c>
      <c r="N10" s="156">
        <f t="shared" si="3"/>
        <v>104067537.41999994</v>
      </c>
      <c r="O10" s="156">
        <f t="shared" si="3"/>
        <v>29400068.404098447</v>
      </c>
      <c r="P10" s="208">
        <f t="shared" si="3"/>
        <v>-498148949.14200038</v>
      </c>
      <c r="Q10" s="157">
        <v>-3590914.7967749638</v>
      </c>
      <c r="R10" s="157">
        <v>-3.6880373954772949E-7</v>
      </c>
      <c r="S10" s="154">
        <f>SUM(S11:S303)</f>
        <v>1891773760.9984937</v>
      </c>
      <c r="T10" s="154">
        <f>SUM(T11:T303)</f>
        <v>815416128.62295711</v>
      </c>
      <c r="U10" s="154">
        <f>SUM(U11:U303)</f>
        <v>2707189889.6214528</v>
      </c>
      <c r="V10" s="154">
        <f>SUM(V11:V303)</f>
        <v>819000000.00000072</v>
      </c>
      <c r="W10" s="154">
        <f>SUM(W11:W303)</f>
        <v>3526189889.6214533</v>
      </c>
      <c r="X10" s="158"/>
    </row>
    <row r="11" spans="1:24" s="169" customFormat="1" ht="16.5">
      <c r="A11" s="91">
        <v>20</v>
      </c>
      <c r="B11" s="86" t="s">
        <v>258</v>
      </c>
      <c r="C11" s="87">
        <v>16467</v>
      </c>
      <c r="D11" s="87">
        <v>25644301.800000001</v>
      </c>
      <c r="E11" s="87">
        <v>2299419.53838058</v>
      </c>
      <c r="F11" s="87">
        <v>27943721.338380583</v>
      </c>
      <c r="G11" s="160">
        <v>1357.49</v>
      </c>
      <c r="H11" s="161">
        <v>22353787.830000002</v>
      </c>
      <c r="I11" s="161">
        <v>5589933.5083805807</v>
      </c>
      <c r="J11" s="162">
        <f t="shared" si="2"/>
        <v>0.20004255842269766</v>
      </c>
      <c r="K11" s="163">
        <v>0</v>
      </c>
      <c r="L11" s="163">
        <v>0</v>
      </c>
      <c r="M11" s="163">
        <v>142076.53480738026</v>
      </c>
      <c r="N11" s="163">
        <v>196280.78984098448</v>
      </c>
      <c r="O11" s="163">
        <v>0</v>
      </c>
      <c r="P11" s="164">
        <v>-1373007.1800000002</v>
      </c>
      <c r="Q11" s="164">
        <v>-1714207.2295931785</v>
      </c>
      <c r="R11" s="165">
        <v>-1810467.7290828938</v>
      </c>
      <c r="S11" s="87">
        <v>1030608.6943528727</v>
      </c>
      <c r="T11" s="166">
        <v>7622272.4467263762</v>
      </c>
      <c r="U11" s="167">
        <v>8652881.1410792489</v>
      </c>
      <c r="V11" s="167">
        <v>2710018.7798919412</v>
      </c>
      <c r="W11" s="63">
        <f t="shared" ref="W11:W74" si="4">U11+V11</f>
        <v>11362899.920971191</v>
      </c>
      <c r="X11" s="168"/>
    </row>
    <row r="12" spans="1:24" s="169" customFormat="1" ht="16.5">
      <c r="A12" s="91">
        <v>5</v>
      </c>
      <c r="B12" s="86" t="s">
        <v>35</v>
      </c>
      <c r="C12" s="87">
        <v>9311</v>
      </c>
      <c r="D12" s="87">
        <v>15081065.970000001</v>
      </c>
      <c r="E12" s="87">
        <v>1898399.8578378963</v>
      </c>
      <c r="F12" s="87">
        <v>16979465.827837896</v>
      </c>
      <c r="G12" s="160">
        <v>1357.49</v>
      </c>
      <c r="H12" s="161">
        <v>12639589.390000001</v>
      </c>
      <c r="I12" s="161">
        <v>4339876.437837895</v>
      </c>
      <c r="J12" s="162">
        <f t="shared" si="2"/>
        <v>0.25559558126514509</v>
      </c>
      <c r="K12" s="163">
        <v>342097.95876266662</v>
      </c>
      <c r="L12" s="163">
        <v>0</v>
      </c>
      <c r="M12" s="163">
        <v>119142.70540100685</v>
      </c>
      <c r="N12" s="163">
        <v>154474.6495058478</v>
      </c>
      <c r="O12" s="163">
        <v>0</v>
      </c>
      <c r="P12" s="164">
        <v>-523276.79</v>
      </c>
      <c r="Q12" s="164">
        <v>1879209.0567288417</v>
      </c>
      <c r="R12" s="165">
        <v>504932.33530029096</v>
      </c>
      <c r="S12" s="87">
        <v>6816456.353536549</v>
      </c>
      <c r="T12" s="166">
        <v>5462511.7105114404</v>
      </c>
      <c r="U12" s="167">
        <v>12278968.064047989</v>
      </c>
      <c r="V12" s="167">
        <v>1913167.1043521855</v>
      </c>
      <c r="W12" s="63">
        <f t="shared" si="4"/>
        <v>14192135.168400174</v>
      </c>
      <c r="X12" s="168"/>
    </row>
    <row r="13" spans="1:24" s="169" customFormat="1" ht="16.5">
      <c r="A13" s="91">
        <v>9</v>
      </c>
      <c r="B13" s="86" t="s">
        <v>36</v>
      </c>
      <c r="C13" s="87">
        <v>2491</v>
      </c>
      <c r="D13" s="87">
        <v>4528488.9000000004</v>
      </c>
      <c r="E13" s="87">
        <v>401828.45266534924</v>
      </c>
      <c r="F13" s="87">
        <v>4930317.3526653498</v>
      </c>
      <c r="G13" s="160">
        <v>1357.49</v>
      </c>
      <c r="H13" s="161">
        <v>3381507.59</v>
      </c>
      <c r="I13" s="161">
        <v>1548809.76266535</v>
      </c>
      <c r="J13" s="162">
        <f t="shared" si="2"/>
        <v>0.31413997353092432</v>
      </c>
      <c r="K13" s="163">
        <v>4293.4477440000001</v>
      </c>
      <c r="L13" s="163">
        <v>0</v>
      </c>
      <c r="M13" s="163">
        <v>22984.557931987798</v>
      </c>
      <c r="N13" s="163">
        <v>42384.93377544883</v>
      </c>
      <c r="O13" s="163">
        <v>0</v>
      </c>
      <c r="P13" s="164">
        <v>-111193.66500000001</v>
      </c>
      <c r="Q13" s="164">
        <v>443439.5488029861</v>
      </c>
      <c r="R13" s="165">
        <v>50352.41096800987</v>
      </c>
      <c r="S13" s="87">
        <v>2001070.9968877826</v>
      </c>
      <c r="T13" s="166">
        <v>1648227.2631641994</v>
      </c>
      <c r="U13" s="167">
        <v>3649298.260051982</v>
      </c>
      <c r="V13" s="167">
        <v>507613.53713668039</v>
      </c>
      <c r="W13" s="63">
        <f t="shared" si="4"/>
        <v>4156911.7971886625</v>
      </c>
      <c r="X13" s="168"/>
    </row>
    <row r="14" spans="1:24" s="169" customFormat="1" ht="16.5">
      <c r="A14" s="91">
        <v>10</v>
      </c>
      <c r="B14" s="86" t="s">
        <v>257</v>
      </c>
      <c r="C14" s="87">
        <v>11197</v>
      </c>
      <c r="D14" s="87">
        <v>17600054.07</v>
      </c>
      <c r="E14" s="87">
        <v>1885376.0642691678</v>
      </c>
      <c r="F14" s="87">
        <v>19485430.134269167</v>
      </c>
      <c r="G14" s="160">
        <v>1357.49</v>
      </c>
      <c r="H14" s="161">
        <v>15199815.529999999</v>
      </c>
      <c r="I14" s="161">
        <v>4285614.6042691674</v>
      </c>
      <c r="J14" s="162">
        <f t="shared" si="2"/>
        <v>0.21993944063528914</v>
      </c>
      <c r="K14" s="163">
        <v>372885.30071466661</v>
      </c>
      <c r="L14" s="163">
        <v>0</v>
      </c>
      <c r="M14" s="163">
        <v>138124.25304565477</v>
      </c>
      <c r="N14" s="163">
        <v>202673.17058268582</v>
      </c>
      <c r="O14" s="163">
        <v>0</v>
      </c>
      <c r="P14" s="164">
        <v>-700718.85499999998</v>
      </c>
      <c r="Q14" s="164">
        <v>476650.52694299136</v>
      </c>
      <c r="R14" s="165">
        <v>-585219.92621367669</v>
      </c>
      <c r="S14" s="87">
        <v>4190009.0743414895</v>
      </c>
      <c r="T14" s="166">
        <v>6449463.2508941619</v>
      </c>
      <c r="U14" s="167">
        <v>10639472.325235652</v>
      </c>
      <c r="V14" s="167">
        <v>2356530.7267407016</v>
      </c>
      <c r="W14" s="63">
        <f t="shared" si="4"/>
        <v>12996003.051976353</v>
      </c>
      <c r="X14" s="168"/>
    </row>
    <row r="15" spans="1:24" s="169" customFormat="1" ht="16.5">
      <c r="A15" s="91">
        <v>16</v>
      </c>
      <c r="B15" s="86" t="s">
        <v>37</v>
      </c>
      <c r="C15" s="87">
        <v>8033</v>
      </c>
      <c r="D15" s="87">
        <v>10431824.660000002</v>
      </c>
      <c r="E15" s="87">
        <v>1646647.9887744868</v>
      </c>
      <c r="F15" s="87">
        <v>12078472.64877449</v>
      </c>
      <c r="G15" s="160">
        <v>1357.49</v>
      </c>
      <c r="H15" s="161">
        <v>10904717.17</v>
      </c>
      <c r="I15" s="161">
        <v>1173755.4787744898</v>
      </c>
      <c r="J15" s="162">
        <f t="shared" si="2"/>
        <v>9.7177475406510255E-2</v>
      </c>
      <c r="K15" s="163">
        <v>0</v>
      </c>
      <c r="L15" s="163">
        <v>0</v>
      </c>
      <c r="M15" s="163">
        <v>81648.565273976332</v>
      </c>
      <c r="N15" s="163">
        <v>159263.80323777898</v>
      </c>
      <c r="O15" s="163">
        <v>0</v>
      </c>
      <c r="P15" s="164">
        <v>-488809.10499999998</v>
      </c>
      <c r="Q15" s="164">
        <v>3540836.0920584123</v>
      </c>
      <c r="R15" s="165">
        <v>3051370.3678099574</v>
      </c>
      <c r="S15" s="87">
        <v>7518065.202154614</v>
      </c>
      <c r="T15" s="166">
        <v>2355477.8721798025</v>
      </c>
      <c r="U15" s="167">
        <v>9873543.0743344165</v>
      </c>
      <c r="V15" s="167">
        <v>1369693.3907009659</v>
      </c>
      <c r="W15" s="63">
        <f t="shared" si="4"/>
        <v>11243236.465035383</v>
      </c>
      <c r="X15" s="168"/>
    </row>
    <row r="16" spans="1:24" s="169" customFormat="1" ht="16.5">
      <c r="A16" s="91">
        <v>18</v>
      </c>
      <c r="B16" s="86" t="s">
        <v>38</v>
      </c>
      <c r="C16" s="87">
        <v>4847</v>
      </c>
      <c r="D16" s="87">
        <v>8274689.7999999998</v>
      </c>
      <c r="E16" s="87">
        <v>823550.15463220561</v>
      </c>
      <c r="F16" s="87">
        <v>9098239.9546322059</v>
      </c>
      <c r="G16" s="160">
        <v>1357.49</v>
      </c>
      <c r="H16" s="161">
        <v>6579754.0300000003</v>
      </c>
      <c r="I16" s="161">
        <v>2518485.9246322056</v>
      </c>
      <c r="J16" s="162">
        <f t="shared" si="2"/>
        <v>0.276810233318804</v>
      </c>
      <c r="K16" s="163">
        <v>0</v>
      </c>
      <c r="L16" s="163">
        <v>0</v>
      </c>
      <c r="M16" s="163">
        <v>38919.499797501681</v>
      </c>
      <c r="N16" s="163">
        <v>55565.854178709553</v>
      </c>
      <c r="O16" s="163">
        <v>0</v>
      </c>
      <c r="P16" s="164">
        <v>-246095.15</v>
      </c>
      <c r="Q16" s="164">
        <v>-654209.03827579878</v>
      </c>
      <c r="R16" s="165">
        <v>-460779.97007387754</v>
      </c>
      <c r="S16" s="87">
        <v>1251887.1202587401</v>
      </c>
      <c r="T16" s="166">
        <v>1275164.2632004984</v>
      </c>
      <c r="U16" s="167">
        <v>2527051.3834592383</v>
      </c>
      <c r="V16" s="167">
        <v>821877.82779781998</v>
      </c>
      <c r="W16" s="63">
        <f t="shared" si="4"/>
        <v>3348929.2112570582</v>
      </c>
      <c r="X16" s="168"/>
    </row>
    <row r="17" spans="1:24" s="169" customFormat="1" ht="16.5">
      <c r="A17" s="91">
        <v>19</v>
      </c>
      <c r="B17" s="86" t="s">
        <v>39</v>
      </c>
      <c r="C17" s="87">
        <v>3955</v>
      </c>
      <c r="D17" s="87">
        <v>6945152.7999999998</v>
      </c>
      <c r="E17" s="87">
        <v>517456.19610505685</v>
      </c>
      <c r="F17" s="87">
        <v>7462608.9961050563</v>
      </c>
      <c r="G17" s="160">
        <v>1357.49</v>
      </c>
      <c r="H17" s="161">
        <v>5368872.9500000002</v>
      </c>
      <c r="I17" s="161">
        <v>2093736.0461050561</v>
      </c>
      <c r="J17" s="162">
        <f t="shared" si="2"/>
        <v>0.28056354650201226</v>
      </c>
      <c r="K17" s="163">
        <v>0</v>
      </c>
      <c r="L17" s="163">
        <v>0</v>
      </c>
      <c r="M17" s="163">
        <v>33081.900250879553</v>
      </c>
      <c r="N17" s="163">
        <v>59169.163453949019</v>
      </c>
      <c r="O17" s="163">
        <v>0</v>
      </c>
      <c r="P17" s="164">
        <v>-203833.80000000002</v>
      </c>
      <c r="Q17" s="164">
        <v>33268.479509035387</v>
      </c>
      <c r="R17" s="165">
        <v>-282630.19735595456</v>
      </c>
      <c r="S17" s="87">
        <v>1732791.5919629657</v>
      </c>
      <c r="T17" s="166">
        <v>1675728.8415365168</v>
      </c>
      <c r="U17" s="167">
        <v>3408520.4334994825</v>
      </c>
      <c r="V17" s="167">
        <v>646881.81082533812</v>
      </c>
      <c r="W17" s="63">
        <f t="shared" si="4"/>
        <v>4055402.2443248206</v>
      </c>
      <c r="X17" s="168"/>
    </row>
    <row r="18" spans="1:24" s="169" customFormat="1" ht="16.5">
      <c r="A18" s="91">
        <v>604</v>
      </c>
      <c r="B18" s="86" t="s">
        <v>334</v>
      </c>
      <c r="C18" s="87">
        <v>20206</v>
      </c>
      <c r="D18" s="87">
        <v>36845978.869999997</v>
      </c>
      <c r="E18" s="87">
        <v>2589030.2753174962</v>
      </c>
      <c r="F18" s="87">
        <v>39435009.145317495</v>
      </c>
      <c r="G18" s="160">
        <v>1357.49</v>
      </c>
      <c r="H18" s="161">
        <v>27429442.940000001</v>
      </c>
      <c r="I18" s="161">
        <v>12005566.205317494</v>
      </c>
      <c r="J18" s="162">
        <f t="shared" si="2"/>
        <v>0.30443929050649232</v>
      </c>
      <c r="K18" s="163">
        <v>0</v>
      </c>
      <c r="L18" s="163">
        <v>0</v>
      </c>
      <c r="M18" s="163">
        <v>256278.49415719908</v>
      </c>
      <c r="N18" s="163">
        <v>430614.73701693962</v>
      </c>
      <c r="O18" s="163">
        <v>287527.3952473742</v>
      </c>
      <c r="P18" s="164">
        <v>-1281459.05</v>
      </c>
      <c r="Q18" s="164">
        <v>4126406.0276300306</v>
      </c>
      <c r="R18" s="165">
        <v>2326307.6639125608</v>
      </c>
      <c r="S18" s="87">
        <v>18151241.4732816</v>
      </c>
      <c r="T18" s="166">
        <v>-213481.11431484594</v>
      </c>
      <c r="U18" s="167">
        <v>17937760.358966753</v>
      </c>
      <c r="V18" s="167">
        <v>2032242.460903574</v>
      </c>
      <c r="W18" s="63">
        <f t="shared" si="4"/>
        <v>19970002.819870327</v>
      </c>
      <c r="X18" s="168"/>
    </row>
    <row r="19" spans="1:24" s="169" customFormat="1" ht="16.5">
      <c r="A19" s="91">
        <v>609</v>
      </c>
      <c r="B19" s="86" t="s">
        <v>336</v>
      </c>
      <c r="C19" s="87">
        <v>83482</v>
      </c>
      <c r="D19" s="87">
        <v>110110867.33999999</v>
      </c>
      <c r="E19" s="87">
        <v>15076214.619568804</v>
      </c>
      <c r="F19" s="87">
        <v>125187081.9595688</v>
      </c>
      <c r="G19" s="160">
        <v>1357.49</v>
      </c>
      <c r="H19" s="161">
        <v>113325980.18000001</v>
      </c>
      <c r="I19" s="161">
        <v>11861101.779568791</v>
      </c>
      <c r="J19" s="162">
        <f t="shared" si="2"/>
        <v>9.4747010585321631E-2</v>
      </c>
      <c r="K19" s="163">
        <v>0</v>
      </c>
      <c r="L19" s="163">
        <v>0</v>
      </c>
      <c r="M19" s="163">
        <v>1103422.4253957721</v>
      </c>
      <c r="N19" s="163">
        <v>1486486.9032624858</v>
      </c>
      <c r="O19" s="163">
        <v>0</v>
      </c>
      <c r="P19" s="164">
        <v>-6992075.0405000001</v>
      </c>
      <c r="Q19" s="164">
        <v>-10473797.254036156</v>
      </c>
      <c r="R19" s="165">
        <v>-1578497.5974366355</v>
      </c>
      <c r="S19" s="87">
        <v>-4593358.7837457433</v>
      </c>
      <c r="T19" s="166">
        <v>25043326.249188289</v>
      </c>
      <c r="U19" s="167">
        <v>20449967.465442546</v>
      </c>
      <c r="V19" s="167">
        <v>13133679.006465396</v>
      </c>
      <c r="W19" s="63">
        <f t="shared" si="4"/>
        <v>33583646.471907943</v>
      </c>
      <c r="X19" s="168"/>
    </row>
    <row r="20" spans="1:24" s="169" customFormat="1" ht="16.5">
      <c r="A20" s="91">
        <v>611</v>
      </c>
      <c r="B20" s="86" t="s">
        <v>337</v>
      </c>
      <c r="C20" s="87">
        <v>5066</v>
      </c>
      <c r="D20" s="87">
        <v>9283427.7699999996</v>
      </c>
      <c r="E20" s="87">
        <v>792203.83864310326</v>
      </c>
      <c r="F20" s="87">
        <v>10075631.608643103</v>
      </c>
      <c r="G20" s="160">
        <v>1357.49</v>
      </c>
      <c r="H20" s="161">
        <v>6877044.3399999999</v>
      </c>
      <c r="I20" s="161">
        <v>3198587.2686431035</v>
      </c>
      <c r="J20" s="162">
        <f t="shared" si="2"/>
        <v>0.31745774288723333</v>
      </c>
      <c r="K20" s="163">
        <v>0</v>
      </c>
      <c r="L20" s="163">
        <v>0</v>
      </c>
      <c r="M20" s="163">
        <v>27613.98323286332</v>
      </c>
      <c r="N20" s="163">
        <v>77421.964118143354</v>
      </c>
      <c r="O20" s="163">
        <v>0</v>
      </c>
      <c r="P20" s="164">
        <v>-269901.31</v>
      </c>
      <c r="Q20" s="164">
        <v>202651.87123917049</v>
      </c>
      <c r="R20" s="164">
        <v>37990.649593068498</v>
      </c>
      <c r="S20" s="87">
        <v>3274364.4268263495</v>
      </c>
      <c r="T20" s="166">
        <v>1396095.2808983086</v>
      </c>
      <c r="U20" s="167">
        <v>4670459.7077246578</v>
      </c>
      <c r="V20" s="167">
        <v>754690.1209551997</v>
      </c>
      <c r="W20" s="63">
        <f t="shared" si="4"/>
        <v>5425149.8286798578</v>
      </c>
      <c r="X20" s="168"/>
    </row>
    <row r="21" spans="1:24" s="169" customFormat="1" ht="16.5">
      <c r="A21" s="91">
        <v>638</v>
      </c>
      <c r="B21" s="86" t="s">
        <v>339</v>
      </c>
      <c r="C21" s="87">
        <v>51149</v>
      </c>
      <c r="D21" s="87">
        <v>80292773.439999998</v>
      </c>
      <c r="E21" s="87">
        <v>17246650.544033337</v>
      </c>
      <c r="F21" s="87">
        <v>97539423.984033331</v>
      </c>
      <c r="G21" s="160">
        <v>1357.49</v>
      </c>
      <c r="H21" s="161">
        <v>69434256.010000005</v>
      </c>
      <c r="I21" s="161">
        <v>28105167.974033326</v>
      </c>
      <c r="J21" s="162">
        <f t="shared" si="2"/>
        <v>0.28814162341817795</v>
      </c>
      <c r="K21" s="163">
        <v>0</v>
      </c>
      <c r="L21" s="163">
        <v>0</v>
      </c>
      <c r="M21" s="163">
        <v>610051.50344992068</v>
      </c>
      <c r="N21" s="163">
        <v>855931.68204217579</v>
      </c>
      <c r="O21" s="163">
        <v>299426.60077771818</v>
      </c>
      <c r="P21" s="164">
        <v>-3982713.9288999997</v>
      </c>
      <c r="Q21" s="164">
        <v>14297040.322339902</v>
      </c>
      <c r="R21" s="165">
        <v>6230351.0312569141</v>
      </c>
      <c r="S21" s="87">
        <v>46415255.184999958</v>
      </c>
      <c r="T21" s="166">
        <v>-4448611.6323406249</v>
      </c>
      <c r="U21" s="167">
        <v>41966643.552659333</v>
      </c>
      <c r="V21" s="167">
        <v>7239042.1710675042</v>
      </c>
      <c r="W21" s="63">
        <f t="shared" si="4"/>
        <v>49205685.723726839</v>
      </c>
      <c r="X21" s="168"/>
    </row>
    <row r="22" spans="1:24" s="169" customFormat="1" ht="16.5">
      <c r="A22" s="91">
        <v>678</v>
      </c>
      <c r="B22" s="86" t="s">
        <v>340</v>
      </c>
      <c r="C22" s="87">
        <v>24260</v>
      </c>
      <c r="D22" s="87">
        <v>40388577.880000003</v>
      </c>
      <c r="E22" s="87">
        <v>4370614.8035129793</v>
      </c>
      <c r="F22" s="87">
        <v>44759192.683512986</v>
      </c>
      <c r="G22" s="160">
        <v>1357.49</v>
      </c>
      <c r="H22" s="161">
        <v>32932707.399999999</v>
      </c>
      <c r="I22" s="161">
        <v>11826485.283512987</v>
      </c>
      <c r="J22" s="162">
        <f t="shared" si="2"/>
        <v>0.26422472288847298</v>
      </c>
      <c r="K22" s="163">
        <v>619748.93589333328</v>
      </c>
      <c r="L22" s="163">
        <v>0</v>
      </c>
      <c r="M22" s="163">
        <v>352271.85727383231</v>
      </c>
      <c r="N22" s="163">
        <v>324714.44837320718</v>
      </c>
      <c r="O22" s="163">
        <v>0</v>
      </c>
      <c r="P22" s="164">
        <v>-1677417.7100000002</v>
      </c>
      <c r="Q22" s="164">
        <v>1208155.904785329</v>
      </c>
      <c r="R22" s="165">
        <v>800083.71615171281</v>
      </c>
      <c r="S22" s="87">
        <v>13454042.435990401</v>
      </c>
      <c r="T22" s="166">
        <v>6976628.9139894303</v>
      </c>
      <c r="U22" s="167">
        <v>20430671.349979833</v>
      </c>
      <c r="V22" s="167">
        <v>3364115.7522105235</v>
      </c>
      <c r="W22" s="63">
        <f t="shared" si="4"/>
        <v>23794787.102190357</v>
      </c>
      <c r="X22" s="168"/>
    </row>
    <row r="23" spans="1:24" s="169" customFormat="1" ht="16.5">
      <c r="A23" s="91">
        <v>218</v>
      </c>
      <c r="B23" s="86" t="s">
        <v>289</v>
      </c>
      <c r="C23" s="87">
        <v>1192</v>
      </c>
      <c r="D23" s="87">
        <v>1210353.1200000001</v>
      </c>
      <c r="E23" s="87">
        <v>248646.60185053322</v>
      </c>
      <c r="F23" s="87">
        <v>1458999.7218505333</v>
      </c>
      <c r="G23" s="160">
        <v>1357.49</v>
      </c>
      <c r="H23" s="161">
        <v>1618128.08</v>
      </c>
      <c r="I23" s="161">
        <v>-159128.3581494668</v>
      </c>
      <c r="J23" s="162">
        <f t="shared" si="2"/>
        <v>-0.10906675016197752</v>
      </c>
      <c r="K23" s="163">
        <v>44176.867754666666</v>
      </c>
      <c r="L23" s="163">
        <v>0</v>
      </c>
      <c r="M23" s="163">
        <v>11798.74421923065</v>
      </c>
      <c r="N23" s="163">
        <v>17185.501631479441</v>
      </c>
      <c r="O23" s="163">
        <v>0</v>
      </c>
      <c r="P23" s="164">
        <v>-52868.364999999998</v>
      </c>
      <c r="Q23" s="164">
        <v>434228.63700267102</v>
      </c>
      <c r="R23" s="165">
        <v>249029.33100337881</v>
      </c>
      <c r="S23" s="87">
        <v>544422.35846195987</v>
      </c>
      <c r="T23" s="166">
        <v>618068.81438821275</v>
      </c>
      <c r="U23" s="167">
        <v>1162491.1728501725</v>
      </c>
      <c r="V23" s="167">
        <v>312491.15763026476</v>
      </c>
      <c r="W23" s="63">
        <f t="shared" si="4"/>
        <v>1474982.3304804373</v>
      </c>
      <c r="X23" s="168"/>
    </row>
    <row r="24" spans="1:24" s="169" customFormat="1" ht="16.5">
      <c r="A24" s="91">
        <v>148</v>
      </c>
      <c r="B24" s="86" t="s">
        <v>279</v>
      </c>
      <c r="C24" s="87">
        <v>7008</v>
      </c>
      <c r="D24" s="87">
        <v>8003718.5900000008</v>
      </c>
      <c r="E24" s="87">
        <v>6939538.7899143649</v>
      </c>
      <c r="F24" s="87">
        <v>14943257.379914366</v>
      </c>
      <c r="G24" s="160">
        <v>1357.49</v>
      </c>
      <c r="H24" s="161">
        <v>9513289.9199999999</v>
      </c>
      <c r="I24" s="161">
        <v>5429967.4599143658</v>
      </c>
      <c r="J24" s="162">
        <f t="shared" si="2"/>
        <v>0.3633724108381437</v>
      </c>
      <c r="K24" s="163">
        <v>2067244.0596480002</v>
      </c>
      <c r="L24" s="163">
        <v>424512.25</v>
      </c>
      <c r="M24" s="163">
        <v>87322.280486130956</v>
      </c>
      <c r="N24" s="163">
        <v>131643.30301647773</v>
      </c>
      <c r="O24" s="163">
        <v>26729.826810800423</v>
      </c>
      <c r="P24" s="164">
        <v>-345230.02499999997</v>
      </c>
      <c r="Q24" s="164">
        <v>-329589.26964456675</v>
      </c>
      <c r="R24" s="165">
        <v>1783305.7214017527</v>
      </c>
      <c r="S24" s="87">
        <v>9275905.606632961</v>
      </c>
      <c r="T24" s="166">
        <v>-35989.029961915985</v>
      </c>
      <c r="U24" s="167">
        <v>9239916.5766710453</v>
      </c>
      <c r="V24" s="167">
        <v>1141986.6262101373</v>
      </c>
      <c r="W24" s="63">
        <f t="shared" si="4"/>
        <v>10381903.202881183</v>
      </c>
      <c r="X24" s="168"/>
    </row>
    <row r="25" spans="1:24" s="169" customFormat="1" ht="16.5">
      <c r="A25" s="91">
        <v>46</v>
      </c>
      <c r="B25" s="86" t="s">
        <v>40</v>
      </c>
      <c r="C25" s="87">
        <v>1362</v>
      </c>
      <c r="D25" s="87">
        <v>1532006.6400000001</v>
      </c>
      <c r="E25" s="87">
        <v>970159.56518027105</v>
      </c>
      <c r="F25" s="87">
        <v>2502166.2051802711</v>
      </c>
      <c r="G25" s="160">
        <v>1357.49</v>
      </c>
      <c r="H25" s="161">
        <v>1848901.3800000001</v>
      </c>
      <c r="I25" s="161">
        <v>653264.82518027094</v>
      </c>
      <c r="J25" s="162">
        <f t="shared" si="2"/>
        <v>0.26107970918470852</v>
      </c>
      <c r="K25" s="163">
        <v>161342.14953599998</v>
      </c>
      <c r="L25" s="163">
        <v>0</v>
      </c>
      <c r="M25" s="163">
        <v>14345.966122039223</v>
      </c>
      <c r="N25" s="163">
        <v>16219.784265230866</v>
      </c>
      <c r="O25" s="163">
        <v>0</v>
      </c>
      <c r="P25" s="164">
        <v>-91797.265000000014</v>
      </c>
      <c r="Q25" s="164">
        <v>287606.2565008594</v>
      </c>
      <c r="R25" s="165">
        <v>251018.86551231984</v>
      </c>
      <c r="S25" s="87">
        <v>1292000.5821167203</v>
      </c>
      <c r="T25" s="166">
        <v>402632.13391482271</v>
      </c>
      <c r="U25" s="167">
        <v>1694632.716031543</v>
      </c>
      <c r="V25" s="167">
        <v>289786.47210917075</v>
      </c>
      <c r="W25" s="63">
        <f t="shared" si="4"/>
        <v>1984419.1881407136</v>
      </c>
      <c r="X25" s="168"/>
    </row>
    <row r="26" spans="1:24" s="169" customFormat="1" ht="16.5">
      <c r="A26" s="91">
        <v>47</v>
      </c>
      <c r="B26" s="86" t="s">
        <v>259</v>
      </c>
      <c r="C26" s="87">
        <v>1789</v>
      </c>
      <c r="D26" s="87">
        <v>2029198.45</v>
      </c>
      <c r="E26" s="87">
        <v>1762549.926134611</v>
      </c>
      <c r="F26" s="87">
        <v>3791748.3761346107</v>
      </c>
      <c r="G26" s="160">
        <v>1357.49</v>
      </c>
      <c r="H26" s="161">
        <v>2428549.61</v>
      </c>
      <c r="I26" s="161">
        <v>1363198.7661346109</v>
      </c>
      <c r="J26" s="162">
        <f t="shared" si="2"/>
        <v>0.35951720180448388</v>
      </c>
      <c r="K26" s="163">
        <v>639480.11092799995</v>
      </c>
      <c r="L26" s="163">
        <v>160867.80000000002</v>
      </c>
      <c r="M26" s="163">
        <v>19093.358844985869</v>
      </c>
      <c r="N26" s="163">
        <v>21375.207118507333</v>
      </c>
      <c r="O26" s="163">
        <v>0</v>
      </c>
      <c r="P26" s="164">
        <v>-85571.280000000013</v>
      </c>
      <c r="Q26" s="164">
        <v>-51229.996352340473</v>
      </c>
      <c r="R26" s="165">
        <v>661688.988545798</v>
      </c>
      <c r="S26" s="87">
        <v>2728902.9552195612</v>
      </c>
      <c r="T26" s="166">
        <v>647276.37078083924</v>
      </c>
      <c r="U26" s="167">
        <v>3376179.3260004004</v>
      </c>
      <c r="V26" s="167">
        <v>380456.0111993092</v>
      </c>
      <c r="W26" s="63">
        <f t="shared" si="4"/>
        <v>3756635.3371997094</v>
      </c>
      <c r="X26" s="168"/>
    </row>
    <row r="27" spans="1:24" s="169" customFormat="1" ht="16.5">
      <c r="A27" s="91">
        <v>49</v>
      </c>
      <c r="B27" s="86" t="s">
        <v>260</v>
      </c>
      <c r="C27" s="87">
        <v>297132</v>
      </c>
      <c r="D27" s="87">
        <v>510079220.94999999</v>
      </c>
      <c r="E27" s="87">
        <v>140349725.81572762</v>
      </c>
      <c r="F27" s="87">
        <v>650428946.76572764</v>
      </c>
      <c r="G27" s="160">
        <v>1357.49</v>
      </c>
      <c r="H27" s="161">
        <v>403353718.68000001</v>
      </c>
      <c r="I27" s="161">
        <v>247075228.08572763</v>
      </c>
      <c r="J27" s="162">
        <f t="shared" si="2"/>
        <v>0.37986505569027129</v>
      </c>
      <c r="K27" s="163">
        <v>0</v>
      </c>
      <c r="L27" s="163">
        <v>0</v>
      </c>
      <c r="M27" s="163">
        <v>3497171.5738547202</v>
      </c>
      <c r="N27" s="163">
        <v>6833548.3812383562</v>
      </c>
      <c r="O27" s="163">
        <v>4644266.1779163191</v>
      </c>
      <c r="P27" s="164">
        <v>-30977363.55565</v>
      </c>
      <c r="Q27" s="164">
        <v>86211520.689616755</v>
      </c>
      <c r="R27" s="165">
        <v>31016317.082619712</v>
      </c>
      <c r="S27" s="87">
        <v>348300688.43532348</v>
      </c>
      <c r="T27" s="166">
        <v>-23458622.568328038</v>
      </c>
      <c r="U27" s="167">
        <v>324842065.86699545</v>
      </c>
      <c r="V27" s="167">
        <v>29023421.187467471</v>
      </c>
      <c r="W27" s="63">
        <f t="shared" si="4"/>
        <v>353865487.05446291</v>
      </c>
      <c r="X27" s="168"/>
    </row>
    <row r="28" spans="1:24" s="169" customFormat="1" ht="16.5">
      <c r="A28" s="91">
        <v>989</v>
      </c>
      <c r="B28" s="86" t="s">
        <v>368</v>
      </c>
      <c r="C28" s="87">
        <v>5484</v>
      </c>
      <c r="D28" s="87">
        <v>7264608.6600000001</v>
      </c>
      <c r="E28" s="87">
        <v>1095897.1695568068</v>
      </c>
      <c r="F28" s="87">
        <v>8360505.8295568069</v>
      </c>
      <c r="G28" s="160">
        <v>1357.49</v>
      </c>
      <c r="H28" s="161">
        <v>7444475.1600000001</v>
      </c>
      <c r="I28" s="161">
        <v>916030.6695568068</v>
      </c>
      <c r="J28" s="162">
        <f t="shared" si="2"/>
        <v>0.10956641717997173</v>
      </c>
      <c r="K28" s="163">
        <v>306998.85344000004</v>
      </c>
      <c r="L28" s="163">
        <v>0</v>
      </c>
      <c r="M28" s="163">
        <v>70920.486632031767</v>
      </c>
      <c r="N28" s="163">
        <v>81503.762796338284</v>
      </c>
      <c r="O28" s="163">
        <v>0</v>
      </c>
      <c r="P28" s="164">
        <v>-316632.46499999997</v>
      </c>
      <c r="Q28" s="164">
        <v>-779524.71954086318</v>
      </c>
      <c r="R28" s="165">
        <v>-462239.63386356074</v>
      </c>
      <c r="S28" s="87">
        <v>-182943.04597924696</v>
      </c>
      <c r="T28" s="166">
        <v>1943418.8998957116</v>
      </c>
      <c r="U28" s="167">
        <v>1760475.8539164646</v>
      </c>
      <c r="V28" s="167">
        <v>1103254.4924340316</v>
      </c>
      <c r="W28" s="63">
        <f t="shared" si="4"/>
        <v>2863730.3463504962</v>
      </c>
      <c r="X28" s="168"/>
    </row>
    <row r="29" spans="1:24" s="169" customFormat="1" ht="16.5">
      <c r="A29" s="91">
        <v>50</v>
      </c>
      <c r="B29" s="86" t="s">
        <v>41</v>
      </c>
      <c r="C29" s="87">
        <v>11417</v>
      </c>
      <c r="D29" s="87">
        <v>16290261.529999997</v>
      </c>
      <c r="E29" s="87">
        <v>2027264.3226083559</v>
      </c>
      <c r="F29" s="87">
        <v>18317525.852608353</v>
      </c>
      <c r="G29" s="160">
        <v>1357.49</v>
      </c>
      <c r="H29" s="161">
        <v>15498463.33</v>
      </c>
      <c r="I29" s="161">
        <v>2819062.5226083528</v>
      </c>
      <c r="J29" s="162">
        <f t="shared" si="2"/>
        <v>0.15389974308167431</v>
      </c>
      <c r="K29" s="163">
        <v>0</v>
      </c>
      <c r="L29" s="163">
        <v>0</v>
      </c>
      <c r="M29" s="163">
        <v>123281.58115483202</v>
      </c>
      <c r="N29" s="163">
        <v>112653.4272677392</v>
      </c>
      <c r="O29" s="163">
        <v>0</v>
      </c>
      <c r="P29" s="164">
        <v>-594151.82750000013</v>
      </c>
      <c r="Q29" s="164">
        <v>628306.45732506737</v>
      </c>
      <c r="R29" s="165">
        <v>418013.66582588805</v>
      </c>
      <c r="S29" s="87">
        <v>3507165.8266818793</v>
      </c>
      <c r="T29" s="166">
        <v>3578109.1830849731</v>
      </c>
      <c r="U29" s="167">
        <v>7085275.0097668525</v>
      </c>
      <c r="V29" s="167">
        <v>1976154.2664719345</v>
      </c>
      <c r="W29" s="63">
        <f t="shared" si="4"/>
        <v>9061429.2762387879</v>
      </c>
      <c r="X29" s="168"/>
    </row>
    <row r="30" spans="1:24" s="169" customFormat="1" ht="16.5">
      <c r="A30" s="91">
        <v>51</v>
      </c>
      <c r="B30" s="86" t="s">
        <v>261</v>
      </c>
      <c r="C30" s="87">
        <v>9334</v>
      </c>
      <c r="D30" s="87">
        <v>14908952.979999999</v>
      </c>
      <c r="E30" s="87">
        <v>1562354.5018484821</v>
      </c>
      <c r="F30" s="87">
        <v>16471307.48184848</v>
      </c>
      <c r="G30" s="160">
        <v>1357.49</v>
      </c>
      <c r="H30" s="161">
        <v>12670811.66</v>
      </c>
      <c r="I30" s="161">
        <v>3800495.82184848</v>
      </c>
      <c r="J30" s="162">
        <f t="shared" si="2"/>
        <v>0.23073431335288097</v>
      </c>
      <c r="K30" s="163">
        <v>0</v>
      </c>
      <c r="L30" s="163">
        <v>0</v>
      </c>
      <c r="M30" s="163">
        <v>118097.60856434506</v>
      </c>
      <c r="N30" s="163">
        <v>169526.95374650563</v>
      </c>
      <c r="O30" s="163">
        <v>0</v>
      </c>
      <c r="P30" s="164">
        <v>-434031.80249999999</v>
      </c>
      <c r="Q30" s="164">
        <v>-4112808.4434275771</v>
      </c>
      <c r="R30" s="164">
        <v>-4570243.0447092988</v>
      </c>
      <c r="S30" s="87">
        <v>-5028962.9064775463</v>
      </c>
      <c r="T30" s="166">
        <v>-173267.41414632293</v>
      </c>
      <c r="U30" s="167">
        <v>-5202230.3206238691</v>
      </c>
      <c r="V30" s="167">
        <v>1695141.8264438782</v>
      </c>
      <c r="W30" s="63">
        <f t="shared" si="4"/>
        <v>-3507088.4941799911</v>
      </c>
      <c r="X30" s="168"/>
    </row>
    <row r="31" spans="1:24" s="169" customFormat="1" ht="16.5">
      <c r="A31" s="91">
        <v>52</v>
      </c>
      <c r="B31" s="86" t="s">
        <v>42</v>
      </c>
      <c r="C31" s="87">
        <v>2404</v>
      </c>
      <c r="D31" s="87">
        <v>3722769.06</v>
      </c>
      <c r="E31" s="87">
        <v>561904.96884043526</v>
      </c>
      <c r="F31" s="87">
        <v>4284674.0288404357</v>
      </c>
      <c r="G31" s="160">
        <v>1357.49</v>
      </c>
      <c r="H31" s="161">
        <v>3263405.96</v>
      </c>
      <c r="I31" s="161">
        <v>1021268.0688404357</v>
      </c>
      <c r="J31" s="162">
        <f t="shared" si="2"/>
        <v>0.23835373752267036</v>
      </c>
      <c r="K31" s="163">
        <v>113718.392896</v>
      </c>
      <c r="L31" s="163">
        <v>0</v>
      </c>
      <c r="M31" s="163">
        <v>26542.142313167311</v>
      </c>
      <c r="N31" s="163">
        <v>48045.018086238233</v>
      </c>
      <c r="O31" s="163">
        <v>0</v>
      </c>
      <c r="P31" s="164">
        <v>-101460.065</v>
      </c>
      <c r="Q31" s="164">
        <v>699286.65500140435</v>
      </c>
      <c r="R31" s="165">
        <v>368478.99197772512</v>
      </c>
      <c r="S31" s="87">
        <v>2175879.2041149708</v>
      </c>
      <c r="T31" s="166">
        <v>1131007.2415292419</v>
      </c>
      <c r="U31" s="167">
        <v>3306886.4456442129</v>
      </c>
      <c r="V31" s="167">
        <v>529902.72455534525</v>
      </c>
      <c r="W31" s="63">
        <f t="shared" si="4"/>
        <v>3836789.1701995581</v>
      </c>
      <c r="X31" s="168"/>
    </row>
    <row r="32" spans="1:24" s="169" customFormat="1" ht="16.5">
      <c r="A32" s="91">
        <v>61</v>
      </c>
      <c r="B32" s="86" t="s">
        <v>43</v>
      </c>
      <c r="C32" s="87">
        <v>16573</v>
      </c>
      <c r="D32" s="87">
        <v>19117037.899999999</v>
      </c>
      <c r="E32" s="87">
        <v>3670368.2839355874</v>
      </c>
      <c r="F32" s="87">
        <v>22787406.183935586</v>
      </c>
      <c r="G32" s="160">
        <v>1357.49</v>
      </c>
      <c r="H32" s="161">
        <v>22497681.77</v>
      </c>
      <c r="I32" s="161">
        <v>289724.41393558681</v>
      </c>
      <c r="J32" s="162">
        <f t="shared" si="2"/>
        <v>1.2714233976301942E-2</v>
      </c>
      <c r="K32" s="163">
        <v>0</v>
      </c>
      <c r="L32" s="163">
        <v>0</v>
      </c>
      <c r="M32" s="163">
        <v>268810.30305615976</v>
      </c>
      <c r="N32" s="163">
        <v>219121.11943648927</v>
      </c>
      <c r="O32" s="163">
        <v>0</v>
      </c>
      <c r="P32" s="164">
        <v>-1603245.6074999999</v>
      </c>
      <c r="Q32" s="164">
        <v>1546169.1417286361</v>
      </c>
      <c r="R32" s="165">
        <v>2133623.5484488965</v>
      </c>
      <c r="S32" s="87">
        <v>2854202.9191057687</v>
      </c>
      <c r="T32" s="166">
        <v>6007314.984626445</v>
      </c>
      <c r="U32" s="167">
        <v>8861517.9037322141</v>
      </c>
      <c r="V32" s="167">
        <v>2876827.6916561765</v>
      </c>
      <c r="W32" s="63">
        <f t="shared" si="4"/>
        <v>11738345.59538839</v>
      </c>
      <c r="X32" s="168"/>
    </row>
    <row r="33" spans="1:24" s="169" customFormat="1" ht="16.5">
      <c r="A33" s="91">
        <v>75</v>
      </c>
      <c r="B33" s="86" t="s">
        <v>264</v>
      </c>
      <c r="C33" s="87">
        <v>19702</v>
      </c>
      <c r="D33" s="87">
        <v>24070361.620000001</v>
      </c>
      <c r="E33" s="87">
        <v>4581362.4644255247</v>
      </c>
      <c r="F33" s="87">
        <v>28651724.084425524</v>
      </c>
      <c r="G33" s="160">
        <v>1357.49</v>
      </c>
      <c r="H33" s="161">
        <v>26745267.98</v>
      </c>
      <c r="I33" s="161">
        <v>1906456.1044255234</v>
      </c>
      <c r="J33" s="162">
        <f t="shared" si="2"/>
        <v>6.6538966339614897E-2</v>
      </c>
      <c r="K33" s="163">
        <v>0</v>
      </c>
      <c r="L33" s="163">
        <v>0</v>
      </c>
      <c r="M33" s="163">
        <v>205975.21623400168</v>
      </c>
      <c r="N33" s="163">
        <v>336871.85495732573</v>
      </c>
      <c r="O33" s="163">
        <v>0</v>
      </c>
      <c r="P33" s="164">
        <v>-1309027.6250000002</v>
      </c>
      <c r="Q33" s="164">
        <v>-478063.67031347757</v>
      </c>
      <c r="R33" s="165">
        <v>1344675.0795458322</v>
      </c>
      <c r="S33" s="87">
        <v>2006886.9598492058</v>
      </c>
      <c r="T33" s="166">
        <v>-168857.9469357855</v>
      </c>
      <c r="U33" s="167">
        <v>1838029.0129134203</v>
      </c>
      <c r="V33" s="167">
        <v>3151800.7382198679</v>
      </c>
      <c r="W33" s="63">
        <f t="shared" si="4"/>
        <v>4989829.7511332883</v>
      </c>
      <c r="X33" s="168"/>
    </row>
    <row r="34" spans="1:24" s="169" customFormat="1" ht="16.5">
      <c r="A34" s="91">
        <v>235</v>
      </c>
      <c r="B34" s="86" t="s">
        <v>292</v>
      </c>
      <c r="C34" s="87">
        <v>10396</v>
      </c>
      <c r="D34" s="87">
        <v>18003394.940000001</v>
      </c>
      <c r="E34" s="87">
        <v>3434119.9458170775</v>
      </c>
      <c r="F34" s="87">
        <v>21437514.885817081</v>
      </c>
      <c r="G34" s="160">
        <v>1357.49</v>
      </c>
      <c r="H34" s="161">
        <v>14112466.040000001</v>
      </c>
      <c r="I34" s="161">
        <v>7325048.8458170798</v>
      </c>
      <c r="J34" s="162">
        <f t="shared" si="2"/>
        <v>0.3416930033556867</v>
      </c>
      <c r="K34" s="163">
        <v>0</v>
      </c>
      <c r="L34" s="163">
        <v>0</v>
      </c>
      <c r="M34" s="163">
        <v>72478.750978340831</v>
      </c>
      <c r="N34" s="163">
        <v>203160.27017573413</v>
      </c>
      <c r="O34" s="163">
        <v>274582.47671625222</v>
      </c>
      <c r="P34" s="164">
        <v>-705107.96000000008</v>
      </c>
      <c r="Q34" s="164">
        <v>8038902.0818206035</v>
      </c>
      <c r="R34" s="165">
        <v>1937661.5093347558</v>
      </c>
      <c r="S34" s="87">
        <v>17146725.974842768</v>
      </c>
      <c r="T34" s="166">
        <v>-1606602.9446579283</v>
      </c>
      <c r="U34" s="167">
        <v>15540123.030184839</v>
      </c>
      <c r="V34" s="167">
        <v>588276.64523378655</v>
      </c>
      <c r="W34" s="63">
        <f t="shared" si="4"/>
        <v>16128399.675418625</v>
      </c>
      <c r="X34" s="168"/>
    </row>
    <row r="35" spans="1:24" s="169" customFormat="1" ht="16.5">
      <c r="A35" s="91">
        <v>81</v>
      </c>
      <c r="B35" s="86" t="s">
        <v>266</v>
      </c>
      <c r="C35" s="87">
        <v>2621</v>
      </c>
      <c r="D35" s="87">
        <v>2349511.0900000003</v>
      </c>
      <c r="E35" s="87">
        <v>838360.1424472878</v>
      </c>
      <c r="F35" s="87">
        <v>3187871.232447288</v>
      </c>
      <c r="G35" s="160">
        <v>1357.49</v>
      </c>
      <c r="H35" s="161">
        <v>3557981.29</v>
      </c>
      <c r="I35" s="161">
        <v>-370110.05755271204</v>
      </c>
      <c r="J35" s="162">
        <f t="shared" si="2"/>
        <v>-0.1160994377017491</v>
      </c>
      <c r="K35" s="163">
        <v>240413.42663999999</v>
      </c>
      <c r="L35" s="163">
        <v>0</v>
      </c>
      <c r="M35" s="163">
        <v>33410.552382790593</v>
      </c>
      <c r="N35" s="163">
        <v>55451.932336010548</v>
      </c>
      <c r="O35" s="163">
        <v>0</v>
      </c>
      <c r="P35" s="164">
        <v>-169012.715</v>
      </c>
      <c r="Q35" s="164">
        <v>294256.02789829951</v>
      </c>
      <c r="R35" s="165">
        <v>415602.10805156146</v>
      </c>
      <c r="S35" s="87">
        <v>500011.27475595014</v>
      </c>
      <c r="T35" s="166">
        <v>267076.68745968642</v>
      </c>
      <c r="U35" s="167">
        <v>767087.96221563662</v>
      </c>
      <c r="V35" s="167">
        <v>611164.51798026962</v>
      </c>
      <c r="W35" s="63">
        <f t="shared" si="4"/>
        <v>1378252.4801959062</v>
      </c>
      <c r="X35" s="168"/>
    </row>
    <row r="36" spans="1:24" s="169" customFormat="1" ht="16.5">
      <c r="A36" s="91">
        <v>304</v>
      </c>
      <c r="B36" s="86" t="s">
        <v>305</v>
      </c>
      <c r="C36" s="87">
        <v>971</v>
      </c>
      <c r="D36" s="87">
        <v>801778.13</v>
      </c>
      <c r="E36" s="87">
        <v>626606.70345602091</v>
      </c>
      <c r="F36" s="87">
        <v>1428384.8334560208</v>
      </c>
      <c r="G36" s="160">
        <v>1357.49</v>
      </c>
      <c r="H36" s="161">
        <v>1318122.79</v>
      </c>
      <c r="I36" s="161">
        <v>110262.04345602077</v>
      </c>
      <c r="J36" s="162">
        <f t="shared" si="2"/>
        <v>7.7193513171963879E-2</v>
      </c>
      <c r="K36" s="163">
        <v>115865.64698399999</v>
      </c>
      <c r="L36" s="163">
        <v>0</v>
      </c>
      <c r="M36" s="163">
        <v>9645.785765039187</v>
      </c>
      <c r="N36" s="163">
        <v>11661.945514635041</v>
      </c>
      <c r="O36" s="163">
        <v>15501.093343455581</v>
      </c>
      <c r="P36" s="164">
        <v>-51420.12</v>
      </c>
      <c r="Q36" s="164">
        <v>-335143.88026683748</v>
      </c>
      <c r="R36" s="164">
        <v>-69377.10175927107</v>
      </c>
      <c r="S36" s="87">
        <v>-193004.58696295798</v>
      </c>
      <c r="T36" s="166">
        <v>-65927.916057864466</v>
      </c>
      <c r="U36" s="167">
        <v>-258932.50302082245</v>
      </c>
      <c r="V36" s="167">
        <v>176238.82522930554</v>
      </c>
      <c r="W36" s="63">
        <f t="shared" si="4"/>
        <v>-82693.677791516908</v>
      </c>
      <c r="X36" s="168"/>
    </row>
    <row r="37" spans="1:24" s="169" customFormat="1" ht="16.5">
      <c r="A37" s="91">
        <v>69</v>
      </c>
      <c r="B37" s="86" t="s">
        <v>44</v>
      </c>
      <c r="C37" s="87">
        <v>6802</v>
      </c>
      <c r="D37" s="87">
        <v>11526127.919999998</v>
      </c>
      <c r="E37" s="87">
        <v>1298638.8431726603</v>
      </c>
      <c r="F37" s="87">
        <v>12824766.763172658</v>
      </c>
      <c r="G37" s="160">
        <v>1357.49</v>
      </c>
      <c r="H37" s="161">
        <v>9233646.9800000004</v>
      </c>
      <c r="I37" s="161">
        <v>3591119.7831726577</v>
      </c>
      <c r="J37" s="162">
        <f t="shared" si="2"/>
        <v>0.28001443219106681</v>
      </c>
      <c r="K37" s="163">
        <v>328079.83209600003</v>
      </c>
      <c r="L37" s="163">
        <v>0</v>
      </c>
      <c r="M37" s="163">
        <v>92320.697007476352</v>
      </c>
      <c r="N37" s="163">
        <v>108361.05637233621</v>
      </c>
      <c r="O37" s="163">
        <v>0</v>
      </c>
      <c r="P37" s="164">
        <v>-392669.60499999998</v>
      </c>
      <c r="Q37" s="164">
        <v>-1514006.079808255</v>
      </c>
      <c r="R37" s="165">
        <v>-1730207.9637557166</v>
      </c>
      <c r="S37" s="87">
        <v>482997.7200844991</v>
      </c>
      <c r="T37" s="166">
        <v>3674618.7928673006</v>
      </c>
      <c r="U37" s="167">
        <v>4157616.5129517997</v>
      </c>
      <c r="V37" s="167">
        <v>1293944.4907742715</v>
      </c>
      <c r="W37" s="63">
        <f t="shared" si="4"/>
        <v>5451561.0037260707</v>
      </c>
      <c r="X37" s="168"/>
    </row>
    <row r="38" spans="1:24" s="169" customFormat="1" ht="16.5">
      <c r="A38" s="91">
        <v>71</v>
      </c>
      <c r="B38" s="86" t="s">
        <v>45</v>
      </c>
      <c r="C38" s="87">
        <v>6613</v>
      </c>
      <c r="D38" s="87">
        <v>12169860.500000002</v>
      </c>
      <c r="E38" s="87">
        <v>1585202.0087813917</v>
      </c>
      <c r="F38" s="87">
        <v>13755062.508781394</v>
      </c>
      <c r="G38" s="160">
        <v>1357.49</v>
      </c>
      <c r="H38" s="161">
        <v>8977081.3699999992</v>
      </c>
      <c r="I38" s="161">
        <v>4777981.1387813948</v>
      </c>
      <c r="J38" s="162">
        <f t="shared" si="2"/>
        <v>0.34736164490209154</v>
      </c>
      <c r="K38" s="163">
        <v>272064.70997866668</v>
      </c>
      <c r="L38" s="163">
        <v>0</v>
      </c>
      <c r="M38" s="163">
        <v>89847.544349141128</v>
      </c>
      <c r="N38" s="163">
        <v>99151.311079424151</v>
      </c>
      <c r="O38" s="163">
        <v>0</v>
      </c>
      <c r="P38" s="164">
        <v>-380664.59</v>
      </c>
      <c r="Q38" s="164">
        <v>16197.520077027812</v>
      </c>
      <c r="R38" s="165">
        <v>-637115.25324471691</v>
      </c>
      <c r="S38" s="87">
        <v>4237462.381020938</v>
      </c>
      <c r="T38" s="166">
        <v>3926225.3395076329</v>
      </c>
      <c r="U38" s="167">
        <v>8163687.7205285709</v>
      </c>
      <c r="V38" s="167">
        <v>1274667.683212023</v>
      </c>
      <c r="W38" s="63">
        <f t="shared" si="4"/>
        <v>9438355.4037405942</v>
      </c>
      <c r="X38" s="168"/>
    </row>
    <row r="39" spans="1:24" s="169" customFormat="1" ht="16.5">
      <c r="A39" s="91">
        <v>74</v>
      </c>
      <c r="B39" s="86" t="s">
        <v>263</v>
      </c>
      <c r="C39" s="87">
        <v>1083</v>
      </c>
      <c r="D39" s="87">
        <v>1412934.01</v>
      </c>
      <c r="E39" s="87">
        <v>467023.71733351628</v>
      </c>
      <c r="F39" s="87">
        <v>1879957.7273335163</v>
      </c>
      <c r="G39" s="160">
        <v>1357.49</v>
      </c>
      <c r="H39" s="161">
        <v>1470161.67</v>
      </c>
      <c r="I39" s="161">
        <v>409796.05733351642</v>
      </c>
      <c r="J39" s="162">
        <f t="shared" si="2"/>
        <v>0.21798152765634821</v>
      </c>
      <c r="K39" s="163">
        <v>146978.15803200001</v>
      </c>
      <c r="L39" s="163">
        <v>0</v>
      </c>
      <c r="M39" s="163">
        <v>12027.27986469648</v>
      </c>
      <c r="N39" s="163">
        <v>12532.201899253994</v>
      </c>
      <c r="O39" s="163">
        <v>0</v>
      </c>
      <c r="P39" s="164">
        <v>-50530.154999999999</v>
      </c>
      <c r="Q39" s="164">
        <v>234042.88213997387</v>
      </c>
      <c r="R39" s="165">
        <v>101037.00889135765</v>
      </c>
      <c r="S39" s="87">
        <v>865883.43316079839</v>
      </c>
      <c r="T39" s="166">
        <v>466165.09093199758</v>
      </c>
      <c r="U39" s="167">
        <v>1332048.524092796</v>
      </c>
      <c r="V39" s="167">
        <v>258140.1130748048</v>
      </c>
      <c r="W39" s="63">
        <f t="shared" si="4"/>
        <v>1590188.6371676009</v>
      </c>
      <c r="X39" s="168"/>
    </row>
    <row r="40" spans="1:24" s="169" customFormat="1" ht="16.5">
      <c r="A40" s="91">
        <v>78</v>
      </c>
      <c r="B40" s="86" t="s">
        <v>265</v>
      </c>
      <c r="C40" s="87">
        <v>7979</v>
      </c>
      <c r="D40" s="87">
        <v>9091382.9799999986</v>
      </c>
      <c r="E40" s="87">
        <v>2697522.9371906458</v>
      </c>
      <c r="F40" s="87">
        <v>11788905.917190645</v>
      </c>
      <c r="G40" s="160">
        <v>1357.49</v>
      </c>
      <c r="H40" s="161">
        <v>10831412.710000001</v>
      </c>
      <c r="I40" s="161">
        <v>957493.207190644</v>
      </c>
      <c r="J40" s="162">
        <f t="shared" si="2"/>
        <v>8.1219853132801945E-2</v>
      </c>
      <c r="K40" s="163">
        <v>484961.74759466661</v>
      </c>
      <c r="L40" s="163">
        <v>0</v>
      </c>
      <c r="M40" s="163">
        <v>113799.54692206673</v>
      </c>
      <c r="N40" s="163">
        <v>119251.23762696264</v>
      </c>
      <c r="O40" s="163">
        <v>0</v>
      </c>
      <c r="P40" s="164">
        <v>-556602.07499999995</v>
      </c>
      <c r="Q40" s="164">
        <v>-1860289.7639129411</v>
      </c>
      <c r="R40" s="165">
        <v>-558577.61072941707</v>
      </c>
      <c r="S40" s="87">
        <v>-1299963.7103080184</v>
      </c>
      <c r="T40" s="166">
        <v>-53304.43578317143</v>
      </c>
      <c r="U40" s="167">
        <v>-1353268.1460911897</v>
      </c>
      <c r="V40" s="167">
        <v>1206408.8269364794</v>
      </c>
      <c r="W40" s="63">
        <f t="shared" si="4"/>
        <v>-146859.31915471028</v>
      </c>
      <c r="X40" s="168"/>
    </row>
    <row r="41" spans="1:24" s="169" customFormat="1" ht="16.5">
      <c r="A41" s="91">
        <v>77</v>
      </c>
      <c r="B41" s="86" t="s">
        <v>46</v>
      </c>
      <c r="C41" s="87">
        <v>4683</v>
      </c>
      <c r="D41" s="87">
        <v>6322875.7199999997</v>
      </c>
      <c r="E41" s="87">
        <v>993926.15816373262</v>
      </c>
      <c r="F41" s="87">
        <v>7316801.8781637326</v>
      </c>
      <c r="G41" s="160">
        <v>1357.49</v>
      </c>
      <c r="H41" s="161">
        <v>6357125.6699999999</v>
      </c>
      <c r="I41" s="161">
        <v>959676.20816373266</v>
      </c>
      <c r="J41" s="162">
        <f t="shared" si="2"/>
        <v>0.13116061144525326</v>
      </c>
      <c r="K41" s="163">
        <v>191250.747856</v>
      </c>
      <c r="L41" s="163">
        <v>0</v>
      </c>
      <c r="M41" s="163">
        <v>48269.888227938609</v>
      </c>
      <c r="N41" s="163">
        <v>85072.661902708394</v>
      </c>
      <c r="O41" s="163">
        <v>0</v>
      </c>
      <c r="P41" s="164">
        <v>-311176.07500000001</v>
      </c>
      <c r="Q41" s="164">
        <v>30098.38071286754</v>
      </c>
      <c r="R41" s="165">
        <v>22914.591225701341</v>
      </c>
      <c r="S41" s="87">
        <v>1026106.4030889487</v>
      </c>
      <c r="T41" s="166">
        <v>2713441.148248259</v>
      </c>
      <c r="U41" s="167">
        <v>3739547.5513372077</v>
      </c>
      <c r="V41" s="167">
        <v>1019416.2390555273</v>
      </c>
      <c r="W41" s="63">
        <f t="shared" si="4"/>
        <v>4758963.790392735</v>
      </c>
      <c r="X41" s="168"/>
    </row>
    <row r="42" spans="1:24" s="169" customFormat="1" ht="16.5">
      <c r="A42" s="91">
        <v>79</v>
      </c>
      <c r="B42" s="86" t="s">
        <v>47</v>
      </c>
      <c r="C42" s="87">
        <v>6785</v>
      </c>
      <c r="D42" s="87">
        <v>8600093.9299999997</v>
      </c>
      <c r="E42" s="87">
        <v>1205936.6533531062</v>
      </c>
      <c r="F42" s="87">
        <v>9806030.5833531059</v>
      </c>
      <c r="G42" s="160">
        <v>1357.49</v>
      </c>
      <c r="H42" s="161">
        <v>9210569.6500000004</v>
      </c>
      <c r="I42" s="161">
        <v>595460.93335310556</v>
      </c>
      <c r="J42" s="162">
        <f t="shared" si="2"/>
        <v>6.0723952295638435E-2</v>
      </c>
      <c r="K42" s="163">
        <v>0</v>
      </c>
      <c r="L42" s="163">
        <v>0</v>
      </c>
      <c r="M42" s="163">
        <v>129781.34699427856</v>
      </c>
      <c r="N42" s="163">
        <v>116992.96468124422</v>
      </c>
      <c r="O42" s="163">
        <v>0</v>
      </c>
      <c r="P42" s="164">
        <v>-530432.28500000003</v>
      </c>
      <c r="Q42" s="164">
        <v>-955835.02731453779</v>
      </c>
      <c r="R42" s="165">
        <v>-890222.46590594621</v>
      </c>
      <c r="S42" s="87">
        <v>-1534254.5331918558</v>
      </c>
      <c r="T42" s="166">
        <v>-480679.43430832069</v>
      </c>
      <c r="U42" s="167">
        <v>-2014933.9675001765</v>
      </c>
      <c r="V42" s="167">
        <v>1053386.5067351875</v>
      </c>
      <c r="W42" s="63">
        <f t="shared" si="4"/>
        <v>-961547.46076498902</v>
      </c>
      <c r="X42" s="168"/>
    </row>
    <row r="43" spans="1:24" s="169" customFormat="1" ht="16.5">
      <c r="A43" s="91">
        <v>82</v>
      </c>
      <c r="B43" s="86" t="s">
        <v>48</v>
      </c>
      <c r="C43" s="87">
        <v>9405</v>
      </c>
      <c r="D43" s="87">
        <v>15241709.270000001</v>
      </c>
      <c r="E43" s="87">
        <v>1179369.4088076367</v>
      </c>
      <c r="F43" s="87">
        <v>16421078.678807639</v>
      </c>
      <c r="G43" s="160">
        <v>1357.49</v>
      </c>
      <c r="H43" s="161">
        <v>12767193.449999999</v>
      </c>
      <c r="I43" s="161">
        <v>3653885.2288076393</v>
      </c>
      <c r="J43" s="162">
        <f t="shared" si="2"/>
        <v>0.22251188854744308</v>
      </c>
      <c r="K43" s="163">
        <v>0</v>
      </c>
      <c r="L43" s="163">
        <v>0</v>
      </c>
      <c r="M43" s="163">
        <v>82943.765583742512</v>
      </c>
      <c r="N43" s="163">
        <v>152438.39272038685</v>
      </c>
      <c r="O43" s="163">
        <v>0</v>
      </c>
      <c r="P43" s="164">
        <v>-488118.42000000004</v>
      </c>
      <c r="Q43" s="164">
        <v>-343848.49388263217</v>
      </c>
      <c r="R43" s="165">
        <v>-363514.71816452115</v>
      </c>
      <c r="S43" s="87">
        <v>2693785.755064615</v>
      </c>
      <c r="T43" s="166">
        <v>2324489.3047122699</v>
      </c>
      <c r="U43" s="167">
        <v>5018275.0597768854</v>
      </c>
      <c r="V43" s="167">
        <v>1372776.4682119021</v>
      </c>
      <c r="W43" s="63">
        <f t="shared" si="4"/>
        <v>6391051.5279887877</v>
      </c>
      <c r="X43" s="168"/>
    </row>
    <row r="44" spans="1:24" s="169" customFormat="1" ht="16.5">
      <c r="A44" s="91">
        <v>86</v>
      </c>
      <c r="B44" s="86" t="s">
        <v>49</v>
      </c>
      <c r="C44" s="87">
        <v>8143</v>
      </c>
      <c r="D44" s="87">
        <v>12987154.120000001</v>
      </c>
      <c r="E44" s="87">
        <v>1357366.3174345845</v>
      </c>
      <c r="F44" s="87">
        <v>14344520.437434586</v>
      </c>
      <c r="G44" s="160">
        <v>1357.49</v>
      </c>
      <c r="H44" s="161">
        <v>11054041.07</v>
      </c>
      <c r="I44" s="161">
        <v>3290479.3674345855</v>
      </c>
      <c r="J44" s="162">
        <f t="shared" si="2"/>
        <v>0.22938929062051405</v>
      </c>
      <c r="K44" s="163">
        <v>0</v>
      </c>
      <c r="L44" s="163">
        <v>0</v>
      </c>
      <c r="M44" s="163">
        <v>53711.72636990725</v>
      </c>
      <c r="N44" s="163">
        <v>122839.35793352526</v>
      </c>
      <c r="O44" s="163">
        <v>0</v>
      </c>
      <c r="P44" s="164">
        <v>-464519.375</v>
      </c>
      <c r="Q44" s="164">
        <v>424456.15068637562</v>
      </c>
      <c r="R44" s="165">
        <v>73612.803466450918</v>
      </c>
      <c r="S44" s="87">
        <v>3500580.0308908448</v>
      </c>
      <c r="T44" s="166">
        <v>2875457.1050676238</v>
      </c>
      <c r="U44" s="167">
        <v>6376037.1359584685</v>
      </c>
      <c r="V44" s="167">
        <v>1396043.6042994424</v>
      </c>
      <c r="W44" s="63">
        <f t="shared" si="4"/>
        <v>7772080.7402579114</v>
      </c>
      <c r="X44" s="168"/>
    </row>
    <row r="45" spans="1:24" s="169" customFormat="1" ht="16.5">
      <c r="A45" s="91">
        <v>111</v>
      </c>
      <c r="B45" s="86" t="s">
        <v>55</v>
      </c>
      <c r="C45" s="87">
        <v>18344</v>
      </c>
      <c r="D45" s="87">
        <v>18982083.359999999</v>
      </c>
      <c r="E45" s="87">
        <v>4090901.6211973708</v>
      </c>
      <c r="F45" s="87">
        <v>23072984.981197372</v>
      </c>
      <c r="G45" s="160">
        <v>1357.49</v>
      </c>
      <c r="H45" s="161">
        <v>24901796.559999999</v>
      </c>
      <c r="I45" s="161">
        <v>-1828811.5788026266</v>
      </c>
      <c r="J45" s="162">
        <f t="shared" si="2"/>
        <v>-7.9262027877752314E-2</v>
      </c>
      <c r="K45" s="163">
        <v>0</v>
      </c>
      <c r="L45" s="163">
        <v>0</v>
      </c>
      <c r="M45" s="163">
        <v>221116.98425874268</v>
      </c>
      <c r="N45" s="163">
        <v>381157.96053684183</v>
      </c>
      <c r="O45" s="163">
        <v>0</v>
      </c>
      <c r="P45" s="164">
        <v>-1579655.5502499999</v>
      </c>
      <c r="Q45" s="164">
        <v>4771516.2116033938</v>
      </c>
      <c r="R45" s="165">
        <v>4883801.164530063</v>
      </c>
      <c r="S45" s="87">
        <v>6849125.1918764142</v>
      </c>
      <c r="T45" s="166">
        <v>5605111.1645146525</v>
      </c>
      <c r="U45" s="167">
        <v>12454236.356391067</v>
      </c>
      <c r="V45" s="167">
        <v>3080256.0173459691</v>
      </c>
      <c r="W45" s="63">
        <f t="shared" si="4"/>
        <v>15534492.373737035</v>
      </c>
      <c r="X45" s="168"/>
    </row>
    <row r="46" spans="1:24" s="169" customFormat="1" ht="16.5">
      <c r="A46" s="91">
        <v>90</v>
      </c>
      <c r="B46" s="86" t="s">
        <v>50</v>
      </c>
      <c r="C46" s="87">
        <v>3136</v>
      </c>
      <c r="D46" s="87">
        <v>3021008.6900000004</v>
      </c>
      <c r="E46" s="87">
        <v>1310181.7015867301</v>
      </c>
      <c r="F46" s="87">
        <v>4331190.3915867303</v>
      </c>
      <c r="G46" s="160">
        <v>1357.49</v>
      </c>
      <c r="H46" s="161">
        <v>4257088.6399999997</v>
      </c>
      <c r="I46" s="161">
        <v>74101.751586730592</v>
      </c>
      <c r="J46" s="162">
        <f t="shared" si="2"/>
        <v>1.7108864974089359E-2</v>
      </c>
      <c r="K46" s="163">
        <v>973839.13983999984</v>
      </c>
      <c r="L46" s="163">
        <v>0</v>
      </c>
      <c r="M46" s="163">
        <v>38977.501144294118</v>
      </c>
      <c r="N46" s="163">
        <v>56067.877535561885</v>
      </c>
      <c r="O46" s="163">
        <v>0</v>
      </c>
      <c r="P46" s="164">
        <v>-201185.57250000001</v>
      </c>
      <c r="Q46" s="164">
        <v>125733.8554724703</v>
      </c>
      <c r="R46" s="165">
        <v>-653862.3517834699</v>
      </c>
      <c r="S46" s="87">
        <v>413672.20129558677</v>
      </c>
      <c r="T46" s="166">
        <v>-12815.200855707768</v>
      </c>
      <c r="U46" s="167">
        <v>400857.00043987902</v>
      </c>
      <c r="V46" s="167">
        <v>697781.00901599589</v>
      </c>
      <c r="W46" s="63">
        <f t="shared" si="4"/>
        <v>1098638.009455875</v>
      </c>
      <c r="X46" s="168"/>
    </row>
    <row r="47" spans="1:24" s="169" customFormat="1" ht="16.5">
      <c r="A47" s="91">
        <v>91</v>
      </c>
      <c r="B47" s="86" t="s">
        <v>267</v>
      </c>
      <c r="C47" s="87">
        <v>658457</v>
      </c>
      <c r="D47" s="87">
        <v>874862245.68999994</v>
      </c>
      <c r="E47" s="87">
        <v>288182151.98634869</v>
      </c>
      <c r="F47" s="87">
        <v>1163044397.6763487</v>
      </c>
      <c r="G47" s="160">
        <v>1357.49</v>
      </c>
      <c r="H47" s="161">
        <v>893848792.92999995</v>
      </c>
      <c r="I47" s="161">
        <v>269195604.74634874</v>
      </c>
      <c r="J47" s="162">
        <f t="shared" si="2"/>
        <v>0.2314577201731729</v>
      </c>
      <c r="K47" s="163">
        <v>0</v>
      </c>
      <c r="L47" s="163">
        <v>0</v>
      </c>
      <c r="M47" s="163">
        <v>11105153.271963337</v>
      </c>
      <c r="N47" s="163">
        <v>13138803.44734589</v>
      </c>
      <c r="O47" s="163">
        <v>3511168.7737840875</v>
      </c>
      <c r="P47" s="164">
        <v>-80268371.109400004</v>
      </c>
      <c r="Q47" s="164">
        <v>-18377841.017744798</v>
      </c>
      <c r="R47" s="165">
        <v>-84284775.365142062</v>
      </c>
      <c r="S47" s="87">
        <v>114019742.74715519</v>
      </c>
      <c r="T47" s="166">
        <v>-60518513.857926749</v>
      </c>
      <c r="U47" s="167">
        <v>53501228.889228441</v>
      </c>
      <c r="V47" s="167">
        <v>84656618.488210052</v>
      </c>
      <c r="W47" s="63">
        <f t="shared" si="4"/>
        <v>138157847.37743849</v>
      </c>
      <c r="X47" s="168"/>
    </row>
    <row r="48" spans="1:24" s="169" customFormat="1" ht="16.5">
      <c r="A48" s="91">
        <v>97</v>
      </c>
      <c r="B48" s="86" t="s">
        <v>51</v>
      </c>
      <c r="C48" s="87">
        <v>2131</v>
      </c>
      <c r="D48" s="87">
        <v>2084845.5800000003</v>
      </c>
      <c r="E48" s="87">
        <v>1135371.2492398336</v>
      </c>
      <c r="F48" s="87">
        <v>3220216.8292398341</v>
      </c>
      <c r="G48" s="160">
        <v>1357.49</v>
      </c>
      <c r="H48" s="161">
        <v>2892811.19</v>
      </c>
      <c r="I48" s="161">
        <v>327405.63923983416</v>
      </c>
      <c r="J48" s="162">
        <f t="shared" si="2"/>
        <v>0.10167192353849094</v>
      </c>
      <c r="K48" s="163">
        <v>101331.94816</v>
      </c>
      <c r="L48" s="163">
        <v>0</v>
      </c>
      <c r="M48" s="163">
        <v>21470.774783113357</v>
      </c>
      <c r="N48" s="163">
        <v>19582.994311939856</v>
      </c>
      <c r="O48" s="163">
        <v>0</v>
      </c>
      <c r="P48" s="164">
        <v>-138808.08499999999</v>
      </c>
      <c r="Q48" s="164">
        <v>179302.23141044893</v>
      </c>
      <c r="R48" s="165">
        <v>602458.74507713842</v>
      </c>
      <c r="S48" s="87">
        <v>1112744.2479824747</v>
      </c>
      <c r="T48" s="166">
        <v>146100.56355772447</v>
      </c>
      <c r="U48" s="167">
        <v>1258844.8115401992</v>
      </c>
      <c r="V48" s="167">
        <v>438251.56820183218</v>
      </c>
      <c r="W48" s="63">
        <f t="shared" si="4"/>
        <v>1697096.3797420315</v>
      </c>
      <c r="X48" s="168"/>
    </row>
    <row r="49" spans="1:24" s="169" customFormat="1" ht="16.5">
      <c r="A49" s="91">
        <v>98</v>
      </c>
      <c r="B49" s="86" t="s">
        <v>52</v>
      </c>
      <c r="C49" s="87">
        <v>23090</v>
      </c>
      <c r="D49" s="87">
        <v>36814196.350000001</v>
      </c>
      <c r="E49" s="87">
        <v>3510192.2854759232</v>
      </c>
      <c r="F49" s="87">
        <v>40324388.635475926</v>
      </c>
      <c r="G49" s="160">
        <v>1357.49</v>
      </c>
      <c r="H49" s="161">
        <v>31344444.100000001</v>
      </c>
      <c r="I49" s="161">
        <v>8979944.5354759246</v>
      </c>
      <c r="J49" s="162">
        <f t="shared" si="2"/>
        <v>0.22269263935165273</v>
      </c>
      <c r="K49" s="163">
        <v>0</v>
      </c>
      <c r="L49" s="163">
        <v>0</v>
      </c>
      <c r="M49" s="163">
        <v>187206.90213409936</v>
      </c>
      <c r="N49" s="163">
        <v>453203.09766058432</v>
      </c>
      <c r="O49" s="163">
        <v>0</v>
      </c>
      <c r="P49" s="164">
        <v>-1449201.138</v>
      </c>
      <c r="Q49" s="164">
        <v>3582516.325393742</v>
      </c>
      <c r="R49" s="164">
        <v>2528114.0829214337</v>
      </c>
      <c r="S49" s="87">
        <v>14281783.805585785</v>
      </c>
      <c r="T49" s="166">
        <v>6756087.4565847525</v>
      </c>
      <c r="U49" s="167">
        <v>21037871.262170538</v>
      </c>
      <c r="V49" s="167">
        <v>3413782.7451328421</v>
      </c>
      <c r="W49" s="63">
        <f t="shared" si="4"/>
        <v>24451654.007303379</v>
      </c>
      <c r="X49" s="168"/>
    </row>
    <row r="50" spans="1:24" s="169" customFormat="1" ht="16.5">
      <c r="A50" s="91">
        <v>103</v>
      </c>
      <c r="B50" s="86" t="s">
        <v>53</v>
      </c>
      <c r="C50" s="87">
        <v>2166</v>
      </c>
      <c r="D50" s="87">
        <v>3012389.37</v>
      </c>
      <c r="E50" s="87">
        <v>390229.33210452308</v>
      </c>
      <c r="F50" s="87">
        <v>3402618.7021045233</v>
      </c>
      <c r="G50" s="160">
        <v>1357.49</v>
      </c>
      <c r="H50" s="161">
        <v>2940323.34</v>
      </c>
      <c r="I50" s="161">
        <v>462295.36210452346</v>
      </c>
      <c r="J50" s="162">
        <f t="shared" si="2"/>
        <v>0.13586458036529139</v>
      </c>
      <c r="K50" s="163">
        <v>0</v>
      </c>
      <c r="L50" s="163">
        <v>0</v>
      </c>
      <c r="M50" s="163">
        <v>17658.681494714179</v>
      </c>
      <c r="N50" s="163">
        <v>16355.144977649546</v>
      </c>
      <c r="O50" s="163">
        <v>0</v>
      </c>
      <c r="P50" s="164">
        <v>-134546.19500000001</v>
      </c>
      <c r="Q50" s="164">
        <v>247307.95941079801</v>
      </c>
      <c r="R50" s="165">
        <v>151797.31374396881</v>
      </c>
      <c r="S50" s="87">
        <v>760868.26673165406</v>
      </c>
      <c r="T50" s="166">
        <v>1103889.7374757451</v>
      </c>
      <c r="U50" s="167">
        <v>1864758.0042073992</v>
      </c>
      <c r="V50" s="167">
        <v>466061.27691285906</v>
      </c>
      <c r="W50" s="63">
        <f t="shared" si="4"/>
        <v>2330819.2811202584</v>
      </c>
      <c r="X50" s="168"/>
    </row>
    <row r="51" spans="1:24" s="169" customFormat="1" ht="16.5">
      <c r="A51" s="91">
        <v>105</v>
      </c>
      <c r="B51" s="86" t="s">
        <v>54</v>
      </c>
      <c r="C51" s="87">
        <v>2139</v>
      </c>
      <c r="D51" s="87">
        <v>1899802.5599999998</v>
      </c>
      <c r="E51" s="87">
        <v>1325499.8108639752</v>
      </c>
      <c r="F51" s="87">
        <v>3225302.370863975</v>
      </c>
      <c r="G51" s="160">
        <v>1357.49</v>
      </c>
      <c r="H51" s="161">
        <v>2903671.11</v>
      </c>
      <c r="I51" s="161">
        <v>321631.26086397516</v>
      </c>
      <c r="J51" s="162">
        <f t="shared" si="2"/>
        <v>9.972127381589295E-2</v>
      </c>
      <c r="K51" s="163">
        <v>681224.40777599986</v>
      </c>
      <c r="L51" s="163">
        <v>0</v>
      </c>
      <c r="M51" s="163">
        <v>20963.261399231891</v>
      </c>
      <c r="N51" s="163">
        <v>34300.781094482285</v>
      </c>
      <c r="O51" s="163">
        <v>0</v>
      </c>
      <c r="P51" s="164">
        <v>-114566.045</v>
      </c>
      <c r="Q51" s="164">
        <v>366536.63991499488</v>
      </c>
      <c r="R51" s="165">
        <v>372358.27057843527</v>
      </c>
      <c r="S51" s="87">
        <v>1682448.5766271194</v>
      </c>
      <c r="T51" s="166">
        <v>727305.44098069519</v>
      </c>
      <c r="U51" s="167">
        <v>2409754.0176078146</v>
      </c>
      <c r="V51" s="167">
        <v>482796.5705798578</v>
      </c>
      <c r="W51" s="63">
        <f t="shared" si="4"/>
        <v>2892550.5881876722</v>
      </c>
      <c r="X51" s="168"/>
    </row>
    <row r="52" spans="1:24" s="169" customFormat="1" ht="16.5">
      <c r="A52" s="91">
        <v>106</v>
      </c>
      <c r="B52" s="86" t="s">
        <v>270</v>
      </c>
      <c r="C52" s="87">
        <v>46880</v>
      </c>
      <c r="D52" s="87">
        <v>67200798.939999998</v>
      </c>
      <c r="E52" s="87">
        <v>10250862.156399649</v>
      </c>
      <c r="F52" s="87">
        <v>77451661.09639965</v>
      </c>
      <c r="G52" s="160">
        <v>1357.49</v>
      </c>
      <c r="H52" s="161">
        <v>63639131.200000003</v>
      </c>
      <c r="I52" s="161">
        <v>13812529.896399647</v>
      </c>
      <c r="J52" s="162">
        <f t="shared" si="2"/>
        <v>0.17833742622005203</v>
      </c>
      <c r="K52" s="163">
        <v>0</v>
      </c>
      <c r="L52" s="163">
        <v>0</v>
      </c>
      <c r="M52" s="163">
        <v>577835.56679253443</v>
      </c>
      <c r="N52" s="163">
        <v>891343.27276910853</v>
      </c>
      <c r="O52" s="163">
        <v>126214.84127152158</v>
      </c>
      <c r="P52" s="164">
        <v>-4732354.3232500004</v>
      </c>
      <c r="Q52" s="164">
        <v>-466606.46200008155</v>
      </c>
      <c r="R52" s="165">
        <v>2202767.691561881</v>
      </c>
      <c r="S52" s="87">
        <v>12411730.48354461</v>
      </c>
      <c r="T52" s="166">
        <v>-193018.53072229135</v>
      </c>
      <c r="U52" s="167">
        <v>12218711.952822318</v>
      </c>
      <c r="V52" s="167">
        <v>6548960.4965896606</v>
      </c>
      <c r="W52" s="63">
        <f t="shared" si="4"/>
        <v>18767672.449411981</v>
      </c>
      <c r="X52" s="168"/>
    </row>
    <row r="53" spans="1:24" s="169" customFormat="1" ht="16.5">
      <c r="A53" s="91">
        <v>224</v>
      </c>
      <c r="B53" s="86" t="s">
        <v>290</v>
      </c>
      <c r="C53" s="87">
        <v>8717</v>
      </c>
      <c r="D53" s="87">
        <v>12291947.98</v>
      </c>
      <c r="E53" s="87">
        <v>2175219.7651524777</v>
      </c>
      <c r="F53" s="87">
        <v>14467167.745152477</v>
      </c>
      <c r="G53" s="160">
        <v>1357.49</v>
      </c>
      <c r="H53" s="161">
        <v>11833240.33</v>
      </c>
      <c r="I53" s="161">
        <v>2633927.4151524771</v>
      </c>
      <c r="J53" s="162">
        <f t="shared" si="2"/>
        <v>0.18206240928083722</v>
      </c>
      <c r="K53" s="163">
        <v>0</v>
      </c>
      <c r="L53" s="163">
        <v>0</v>
      </c>
      <c r="M53" s="163">
        <v>85528.506745102204</v>
      </c>
      <c r="N53" s="163">
        <v>120648.49020488495</v>
      </c>
      <c r="O53" s="163">
        <v>0</v>
      </c>
      <c r="P53" s="164">
        <v>-747724.53220000002</v>
      </c>
      <c r="Q53" s="164">
        <v>-1674304.7387449942</v>
      </c>
      <c r="R53" s="165">
        <v>-1250089.4821567261</v>
      </c>
      <c r="S53" s="87">
        <v>-832014.34099925635</v>
      </c>
      <c r="T53" s="166">
        <v>3713512.3146772701</v>
      </c>
      <c r="U53" s="167">
        <v>2881497.9736780138</v>
      </c>
      <c r="V53" s="167">
        <v>1472580.7313353666</v>
      </c>
      <c r="W53" s="63">
        <f t="shared" si="4"/>
        <v>4354078.7050133804</v>
      </c>
      <c r="X53" s="168"/>
    </row>
    <row r="54" spans="1:24" s="169" customFormat="1" ht="16.5">
      <c r="A54" s="91">
        <v>140</v>
      </c>
      <c r="B54" s="86" t="s">
        <v>274</v>
      </c>
      <c r="C54" s="87">
        <v>20958</v>
      </c>
      <c r="D54" s="87">
        <v>28884235.490000002</v>
      </c>
      <c r="E54" s="87">
        <v>3659971.0022543888</v>
      </c>
      <c r="F54" s="87">
        <v>32544206.492254391</v>
      </c>
      <c r="G54" s="160">
        <v>1357.49</v>
      </c>
      <c r="H54" s="161">
        <v>28450275.420000002</v>
      </c>
      <c r="I54" s="161">
        <v>4093931.0722543895</v>
      </c>
      <c r="J54" s="162">
        <f t="shared" si="2"/>
        <v>0.12579600222327608</v>
      </c>
      <c r="K54" s="163">
        <v>328094.75148799992</v>
      </c>
      <c r="L54" s="163">
        <v>0</v>
      </c>
      <c r="M54" s="163">
        <v>292622.37644966767</v>
      </c>
      <c r="N54" s="163">
        <v>422382.26278532407</v>
      </c>
      <c r="O54" s="163">
        <v>0</v>
      </c>
      <c r="P54" s="164">
        <v>-1725410.9459000002</v>
      </c>
      <c r="Q54" s="164">
        <v>5523398.6296020951</v>
      </c>
      <c r="R54" s="165">
        <v>3251006.5970276291</v>
      </c>
      <c r="S54" s="87">
        <v>12186024.743707106</v>
      </c>
      <c r="T54" s="166">
        <v>7532261.211798111</v>
      </c>
      <c r="U54" s="167">
        <v>19718285.955505215</v>
      </c>
      <c r="V54" s="167">
        <v>3547566.4385813437</v>
      </c>
      <c r="W54" s="63">
        <f t="shared" si="4"/>
        <v>23265852.394086558</v>
      </c>
      <c r="X54" s="168"/>
    </row>
    <row r="55" spans="1:24" s="169" customFormat="1" ht="16.5">
      <c r="A55" s="91">
        <v>142</v>
      </c>
      <c r="B55" s="86" t="s">
        <v>275</v>
      </c>
      <c r="C55" s="87">
        <v>6559</v>
      </c>
      <c r="D55" s="87">
        <v>8759303.0899999999</v>
      </c>
      <c r="E55" s="87">
        <v>1248422.1102574968</v>
      </c>
      <c r="F55" s="87">
        <v>10007725.200257497</v>
      </c>
      <c r="G55" s="160">
        <v>1357.49</v>
      </c>
      <c r="H55" s="161">
        <v>8903776.9100000001</v>
      </c>
      <c r="I55" s="161">
        <v>1103948.2902574968</v>
      </c>
      <c r="J55" s="162">
        <f t="shared" si="2"/>
        <v>0.11030961264095185</v>
      </c>
      <c r="K55" s="163">
        <v>0</v>
      </c>
      <c r="L55" s="163">
        <v>0</v>
      </c>
      <c r="M55" s="163">
        <v>65889.498264678492</v>
      </c>
      <c r="N55" s="163">
        <v>93377.968251863233</v>
      </c>
      <c r="O55" s="163">
        <v>0</v>
      </c>
      <c r="P55" s="164">
        <v>-394488.005</v>
      </c>
      <c r="Q55" s="164">
        <v>-470179.65418347431</v>
      </c>
      <c r="R55" s="165">
        <v>-124468.92423307331</v>
      </c>
      <c r="S55" s="87">
        <v>274079.17335749092</v>
      </c>
      <c r="T55" s="166">
        <v>2434403.4918106389</v>
      </c>
      <c r="U55" s="167">
        <v>2708482.6651681298</v>
      </c>
      <c r="V55" s="167">
        <v>1146310.961099721</v>
      </c>
      <c r="W55" s="63">
        <f t="shared" si="4"/>
        <v>3854793.6262678509</v>
      </c>
      <c r="X55" s="168"/>
    </row>
    <row r="56" spans="1:24" s="169" customFormat="1" ht="16.5">
      <c r="A56" s="91">
        <v>139</v>
      </c>
      <c r="B56" s="86" t="s">
        <v>273</v>
      </c>
      <c r="C56" s="87">
        <v>9912</v>
      </c>
      <c r="D56" s="87">
        <v>20258377.329999998</v>
      </c>
      <c r="E56" s="87">
        <v>2254464.5683431029</v>
      </c>
      <c r="F56" s="87">
        <v>22512841.898343101</v>
      </c>
      <c r="G56" s="160">
        <v>1357.49</v>
      </c>
      <c r="H56" s="161">
        <v>13455440.880000001</v>
      </c>
      <c r="I56" s="161">
        <v>9057401.0183431003</v>
      </c>
      <c r="J56" s="162">
        <f t="shared" si="2"/>
        <v>0.40232153093962369</v>
      </c>
      <c r="K56" s="163">
        <v>0</v>
      </c>
      <c r="L56" s="163">
        <v>0</v>
      </c>
      <c r="M56" s="163">
        <v>84494.240308703243</v>
      </c>
      <c r="N56" s="163">
        <v>173858.95702665971</v>
      </c>
      <c r="O56" s="163">
        <v>16784.097893159054</v>
      </c>
      <c r="P56" s="164">
        <v>-536915.38500000001</v>
      </c>
      <c r="Q56" s="164">
        <v>-429732.43547558074</v>
      </c>
      <c r="R56" s="165">
        <v>-885813.02231922478</v>
      </c>
      <c r="S56" s="87">
        <v>7480077.4707768168</v>
      </c>
      <c r="T56" s="166">
        <v>5283165.6915568877</v>
      </c>
      <c r="U56" s="167">
        <v>12763243.162333705</v>
      </c>
      <c r="V56" s="167">
        <v>1478972.4445729773</v>
      </c>
      <c r="W56" s="63">
        <f t="shared" si="4"/>
        <v>14242215.606906682</v>
      </c>
      <c r="X56" s="168"/>
    </row>
    <row r="57" spans="1:24" s="169" customFormat="1" ht="16.5">
      <c r="A57" s="91">
        <v>143</v>
      </c>
      <c r="B57" s="86" t="s">
        <v>276</v>
      </c>
      <c r="C57" s="87">
        <v>6877</v>
      </c>
      <c r="D57" s="87">
        <v>8838430.8300000001</v>
      </c>
      <c r="E57" s="87">
        <v>1472761.6990430804</v>
      </c>
      <c r="F57" s="87">
        <v>10311192.52904308</v>
      </c>
      <c r="G57" s="160">
        <v>1357.49</v>
      </c>
      <c r="H57" s="161">
        <v>9335458.7300000004</v>
      </c>
      <c r="I57" s="161">
        <v>975733.79904307984</v>
      </c>
      <c r="J57" s="162">
        <f t="shared" si="2"/>
        <v>9.4628608310316539E-2</v>
      </c>
      <c r="K57" s="163">
        <v>34690.595541333329</v>
      </c>
      <c r="L57" s="163">
        <v>0</v>
      </c>
      <c r="M57" s="163">
        <v>73928.524450048368</v>
      </c>
      <c r="N57" s="163">
        <v>121474.26931773812</v>
      </c>
      <c r="O57" s="163">
        <v>0</v>
      </c>
      <c r="P57" s="164">
        <v>-498272.59499999997</v>
      </c>
      <c r="Q57" s="164">
        <v>212147.98602903739</v>
      </c>
      <c r="R57" s="165">
        <v>511004.9922880067</v>
      </c>
      <c r="S57" s="87">
        <v>1430707.5716692437</v>
      </c>
      <c r="T57" s="166">
        <v>2519104.8976838845</v>
      </c>
      <c r="U57" s="167">
        <v>3949812.4693531282</v>
      </c>
      <c r="V57" s="167">
        <v>1312895.1554152814</v>
      </c>
      <c r="W57" s="63">
        <f t="shared" si="4"/>
        <v>5262707.6247684099</v>
      </c>
      <c r="X57" s="168"/>
    </row>
    <row r="58" spans="1:24" s="169" customFormat="1" ht="16.5">
      <c r="A58" s="91">
        <v>145</v>
      </c>
      <c r="B58" s="86" t="s">
        <v>277</v>
      </c>
      <c r="C58" s="87">
        <v>12366</v>
      </c>
      <c r="D58" s="87">
        <v>22277976.07</v>
      </c>
      <c r="E58" s="87">
        <v>1417404.4435066914</v>
      </c>
      <c r="F58" s="87">
        <v>23695380.513506692</v>
      </c>
      <c r="G58" s="160">
        <v>1357.49</v>
      </c>
      <c r="H58" s="161">
        <v>16786721.34</v>
      </c>
      <c r="I58" s="161">
        <v>6908659.1735066921</v>
      </c>
      <c r="J58" s="162">
        <f t="shared" si="2"/>
        <v>0.29156143618662977</v>
      </c>
      <c r="K58" s="163">
        <v>0</v>
      </c>
      <c r="L58" s="163">
        <v>0</v>
      </c>
      <c r="M58" s="163">
        <v>101686.86274915223</v>
      </c>
      <c r="N58" s="163">
        <v>182248.46253351934</v>
      </c>
      <c r="O58" s="163">
        <v>60274.573285487088</v>
      </c>
      <c r="P58" s="164">
        <v>-673292.89500000002</v>
      </c>
      <c r="Q58" s="164">
        <v>1584963.4312574198</v>
      </c>
      <c r="R58" s="165">
        <v>22192.390149493018</v>
      </c>
      <c r="S58" s="87">
        <v>8186731.9984817635</v>
      </c>
      <c r="T58" s="166">
        <v>5767590.0018273341</v>
      </c>
      <c r="U58" s="167">
        <v>13954322.000309099</v>
      </c>
      <c r="V58" s="167">
        <v>2016388.4337186066</v>
      </c>
      <c r="W58" s="63">
        <f t="shared" si="4"/>
        <v>15970710.434027705</v>
      </c>
      <c r="X58" s="168"/>
    </row>
    <row r="59" spans="1:24" s="169" customFormat="1" ht="16.5">
      <c r="A59" s="91">
        <v>146</v>
      </c>
      <c r="B59" s="86" t="s">
        <v>278</v>
      </c>
      <c r="C59" s="87">
        <v>4643</v>
      </c>
      <c r="D59" s="87">
        <v>3997677.77</v>
      </c>
      <c r="E59" s="87">
        <v>2946261.2890146156</v>
      </c>
      <c r="F59" s="87">
        <v>6943939.0590146156</v>
      </c>
      <c r="G59" s="160">
        <v>1357.49</v>
      </c>
      <c r="H59" s="161">
        <v>6302826.0700000003</v>
      </c>
      <c r="I59" s="161">
        <v>641112.9890146153</v>
      </c>
      <c r="J59" s="162">
        <f t="shared" si="2"/>
        <v>9.2326989561108394E-2</v>
      </c>
      <c r="K59" s="163">
        <v>1328431.684992</v>
      </c>
      <c r="L59" s="163">
        <v>0</v>
      </c>
      <c r="M59" s="163">
        <v>57898.968879223241</v>
      </c>
      <c r="N59" s="163">
        <v>75514.977892262701</v>
      </c>
      <c r="O59" s="163">
        <v>0</v>
      </c>
      <c r="P59" s="164">
        <v>-263247.32999999996</v>
      </c>
      <c r="Q59" s="164">
        <v>1608837.3784470616</v>
      </c>
      <c r="R59" s="165">
        <v>817470.9367858331</v>
      </c>
      <c r="S59" s="87">
        <v>4266019.6060109958</v>
      </c>
      <c r="T59" s="166">
        <v>470652.98284680286</v>
      </c>
      <c r="U59" s="167">
        <v>4736672.5888577988</v>
      </c>
      <c r="V59" s="167">
        <v>1005696.8442927339</v>
      </c>
      <c r="W59" s="63">
        <f t="shared" si="4"/>
        <v>5742369.4331505327</v>
      </c>
      <c r="X59" s="168"/>
    </row>
    <row r="60" spans="1:24" s="169" customFormat="1" ht="16.5">
      <c r="A60" s="91">
        <v>153</v>
      </c>
      <c r="B60" s="86" t="s">
        <v>56</v>
      </c>
      <c r="C60" s="87">
        <v>25655</v>
      </c>
      <c r="D60" s="87">
        <v>29623307.340000004</v>
      </c>
      <c r="E60" s="87">
        <v>6061689.1831999123</v>
      </c>
      <c r="F60" s="87">
        <v>35684996.523199916</v>
      </c>
      <c r="G60" s="160">
        <v>1357.49</v>
      </c>
      <c r="H60" s="161">
        <v>34826405.950000003</v>
      </c>
      <c r="I60" s="161">
        <v>858590.57319991291</v>
      </c>
      <c r="J60" s="162">
        <f t="shared" si="2"/>
        <v>2.4060267811479727E-2</v>
      </c>
      <c r="K60" s="163">
        <v>0</v>
      </c>
      <c r="L60" s="163">
        <v>0</v>
      </c>
      <c r="M60" s="163">
        <v>329375.85314675409</v>
      </c>
      <c r="N60" s="163">
        <v>471053.13813847455</v>
      </c>
      <c r="O60" s="163">
        <v>0</v>
      </c>
      <c r="P60" s="164">
        <v>-2405355.8125</v>
      </c>
      <c r="Q60" s="164">
        <v>7462319.6899723699</v>
      </c>
      <c r="R60" s="165">
        <v>5945910.1393650733</v>
      </c>
      <c r="S60" s="87">
        <v>12661893.581322586</v>
      </c>
      <c r="T60" s="166">
        <v>8029663.7885033907</v>
      </c>
      <c r="U60" s="167">
        <v>20691557.369825978</v>
      </c>
      <c r="V60" s="167">
        <v>3752594.8290626793</v>
      </c>
      <c r="W60" s="63">
        <f t="shared" si="4"/>
        <v>24444152.198888656</v>
      </c>
      <c r="X60" s="168"/>
    </row>
    <row r="61" spans="1:24" s="169" customFormat="1" ht="16.5">
      <c r="A61" s="91">
        <v>149</v>
      </c>
      <c r="B61" s="86" t="s">
        <v>280</v>
      </c>
      <c r="C61" s="87">
        <v>5353</v>
      </c>
      <c r="D61" s="87">
        <v>7639298.5700000003</v>
      </c>
      <c r="E61" s="87">
        <v>2002167.7749154898</v>
      </c>
      <c r="F61" s="87">
        <v>9641466.3449154906</v>
      </c>
      <c r="G61" s="160">
        <v>1357.49</v>
      </c>
      <c r="H61" s="161">
        <v>7266643.9699999997</v>
      </c>
      <c r="I61" s="161">
        <v>2374822.3749154909</v>
      </c>
      <c r="J61" s="162">
        <f t="shared" si="2"/>
        <v>0.24631340192022488</v>
      </c>
      <c r="K61" s="163">
        <v>0</v>
      </c>
      <c r="L61" s="163">
        <v>0</v>
      </c>
      <c r="M61" s="163">
        <v>39408.988038271367</v>
      </c>
      <c r="N61" s="163">
        <v>65075.385287582365</v>
      </c>
      <c r="O61" s="163">
        <v>0</v>
      </c>
      <c r="P61" s="164">
        <v>-268778.82500000001</v>
      </c>
      <c r="Q61" s="164">
        <v>245242.1245304452</v>
      </c>
      <c r="R61" s="165">
        <v>238960.76536673616</v>
      </c>
      <c r="S61" s="87">
        <v>2694730.8131385259</v>
      </c>
      <c r="T61" s="166">
        <v>-65905.699598092557</v>
      </c>
      <c r="U61" s="167">
        <v>2628825.1135404333</v>
      </c>
      <c r="V61" s="167">
        <v>857990.56899643107</v>
      </c>
      <c r="W61" s="63">
        <f t="shared" si="4"/>
        <v>3486815.6825368647</v>
      </c>
      <c r="X61" s="168"/>
    </row>
    <row r="62" spans="1:24" s="169" customFormat="1" ht="16.5">
      <c r="A62" s="91">
        <v>598</v>
      </c>
      <c r="B62" s="86" t="s">
        <v>333</v>
      </c>
      <c r="C62" s="87">
        <v>19097</v>
      </c>
      <c r="D62" s="87">
        <v>27862768.270000003</v>
      </c>
      <c r="E62" s="87">
        <v>8252688.4834571751</v>
      </c>
      <c r="F62" s="87">
        <v>36115456.753457181</v>
      </c>
      <c r="G62" s="160">
        <v>1357.49</v>
      </c>
      <c r="H62" s="161">
        <v>25923986.530000001</v>
      </c>
      <c r="I62" s="161">
        <v>10191470.22345718</v>
      </c>
      <c r="J62" s="162">
        <f t="shared" si="2"/>
        <v>0.28219137011140233</v>
      </c>
      <c r="K62" s="163">
        <v>0</v>
      </c>
      <c r="L62" s="163">
        <v>0</v>
      </c>
      <c r="M62" s="163">
        <v>332446.92277240707</v>
      </c>
      <c r="N62" s="163">
        <v>307876.06486330647</v>
      </c>
      <c r="O62" s="163">
        <v>0</v>
      </c>
      <c r="P62" s="164">
        <v>-1486029.02</v>
      </c>
      <c r="Q62" s="164">
        <v>-3544871.6600922244</v>
      </c>
      <c r="R62" s="165">
        <v>-1489738.2939557391</v>
      </c>
      <c r="S62" s="87">
        <v>4311154.2370449305</v>
      </c>
      <c r="T62" s="166">
        <v>808797.65655805869</v>
      </c>
      <c r="U62" s="167">
        <v>5119951.8936029896</v>
      </c>
      <c r="V62" s="167">
        <v>2943456.3429157478</v>
      </c>
      <c r="W62" s="63">
        <f t="shared" si="4"/>
        <v>8063408.2365187369</v>
      </c>
      <c r="X62" s="168"/>
    </row>
    <row r="63" spans="1:24" s="169" customFormat="1" ht="16.5">
      <c r="A63" s="91">
        <v>165</v>
      </c>
      <c r="B63" s="86" t="s">
        <v>57</v>
      </c>
      <c r="C63" s="87">
        <v>16340</v>
      </c>
      <c r="D63" s="87">
        <v>25157943.580000002</v>
      </c>
      <c r="E63" s="87">
        <v>2657368.3192879232</v>
      </c>
      <c r="F63" s="87">
        <v>27815311.899287924</v>
      </c>
      <c r="G63" s="160">
        <v>1357.49</v>
      </c>
      <c r="H63" s="161">
        <v>22181386.600000001</v>
      </c>
      <c r="I63" s="161">
        <v>5633925.2992879227</v>
      </c>
      <c r="J63" s="162">
        <f t="shared" si="2"/>
        <v>0.20254762267944051</v>
      </c>
      <c r="K63" s="163">
        <v>0</v>
      </c>
      <c r="L63" s="163">
        <v>0</v>
      </c>
      <c r="M63" s="163">
        <v>148601.69847901419</v>
      </c>
      <c r="N63" s="163">
        <v>228172.98688482109</v>
      </c>
      <c r="O63" s="163">
        <v>0</v>
      </c>
      <c r="P63" s="164">
        <v>-1292332.9774999998</v>
      </c>
      <c r="Q63" s="164">
        <v>997757.58331705444</v>
      </c>
      <c r="R63" s="165">
        <v>235673.72782650596</v>
      </c>
      <c r="S63" s="87">
        <v>5951798.3182953186</v>
      </c>
      <c r="T63" s="166">
        <v>4972339.3960864134</v>
      </c>
      <c r="U63" s="167">
        <v>10924137.714381732</v>
      </c>
      <c r="V63" s="167">
        <v>2438656.0822566152</v>
      </c>
      <c r="W63" s="63">
        <f t="shared" si="4"/>
        <v>13362793.796638347</v>
      </c>
      <c r="X63" s="168"/>
    </row>
    <row r="64" spans="1:24" s="169" customFormat="1" ht="16.5">
      <c r="A64" s="91">
        <v>169</v>
      </c>
      <c r="B64" s="86" t="s">
        <v>283</v>
      </c>
      <c r="C64" s="87">
        <v>5046</v>
      </c>
      <c r="D64" s="87">
        <v>7101007.5200000005</v>
      </c>
      <c r="E64" s="87">
        <v>723955.51710822852</v>
      </c>
      <c r="F64" s="87">
        <v>7824963.0371082295</v>
      </c>
      <c r="G64" s="160">
        <v>1357.49</v>
      </c>
      <c r="H64" s="161">
        <v>6849894.54</v>
      </c>
      <c r="I64" s="161">
        <v>975068.49710822944</v>
      </c>
      <c r="J64" s="162">
        <f t="shared" si="2"/>
        <v>0.12460998122089187</v>
      </c>
      <c r="K64" s="163">
        <v>0</v>
      </c>
      <c r="L64" s="163">
        <v>0</v>
      </c>
      <c r="M64" s="163">
        <v>52768.099636699553</v>
      </c>
      <c r="N64" s="163">
        <v>56742.357621506169</v>
      </c>
      <c r="O64" s="163">
        <v>0</v>
      </c>
      <c r="P64" s="164">
        <v>-274911.86000000004</v>
      </c>
      <c r="Q64" s="164">
        <v>187663.49633967626</v>
      </c>
      <c r="R64" s="165">
        <v>171890.24274198004</v>
      </c>
      <c r="S64" s="87">
        <v>1169220.8334480915</v>
      </c>
      <c r="T64" s="166">
        <v>1376857.7813320884</v>
      </c>
      <c r="U64" s="167">
        <v>2546078.6147801802</v>
      </c>
      <c r="V64" s="167">
        <v>867010.07077748189</v>
      </c>
      <c r="W64" s="63">
        <f t="shared" si="4"/>
        <v>3413088.685557662</v>
      </c>
      <c r="X64" s="168"/>
    </row>
    <row r="65" spans="1:24" s="169" customFormat="1" ht="16.5">
      <c r="A65" s="91">
        <v>167</v>
      </c>
      <c r="B65" s="86" t="s">
        <v>58</v>
      </c>
      <c r="C65" s="87">
        <v>77261</v>
      </c>
      <c r="D65" s="87">
        <v>96768735.859999999</v>
      </c>
      <c r="E65" s="87">
        <v>17346285.326277401</v>
      </c>
      <c r="F65" s="87">
        <v>114115021.1862774</v>
      </c>
      <c r="G65" s="160">
        <v>1357.49</v>
      </c>
      <c r="H65" s="161">
        <v>104881034.89</v>
      </c>
      <c r="I65" s="161">
        <v>9233986.2962774038</v>
      </c>
      <c r="J65" s="162">
        <f t="shared" si="2"/>
        <v>8.091823670789286E-2</v>
      </c>
      <c r="K65" s="163">
        <v>0</v>
      </c>
      <c r="L65" s="163">
        <v>0</v>
      </c>
      <c r="M65" s="163">
        <v>1129413.7745904957</v>
      </c>
      <c r="N65" s="163">
        <v>1507364.2149743752</v>
      </c>
      <c r="O65" s="163">
        <v>238203.04821168003</v>
      </c>
      <c r="P65" s="164">
        <v>-7319766.9368000012</v>
      </c>
      <c r="Q65" s="164">
        <v>8126809.5509918388</v>
      </c>
      <c r="R65" s="165">
        <v>7711151.5837480389</v>
      </c>
      <c r="S65" s="87">
        <v>20627161.531993836</v>
      </c>
      <c r="T65" s="166">
        <v>24828964.821396858</v>
      </c>
      <c r="U65" s="167">
        <v>45456126.353390694</v>
      </c>
      <c r="V65" s="167">
        <v>12199652.05330129</v>
      </c>
      <c r="W65" s="63">
        <f t="shared" si="4"/>
        <v>57655778.406691983</v>
      </c>
      <c r="X65" s="168"/>
    </row>
    <row r="66" spans="1:24" s="169" customFormat="1" ht="16.5">
      <c r="A66" s="91">
        <v>171</v>
      </c>
      <c r="B66" s="86" t="s">
        <v>284</v>
      </c>
      <c r="C66" s="87">
        <v>4624</v>
      </c>
      <c r="D66" s="87">
        <v>5854509.4199999999</v>
      </c>
      <c r="E66" s="87">
        <v>1072392.4908241597</v>
      </c>
      <c r="F66" s="87">
        <v>6926901.9108241592</v>
      </c>
      <c r="G66" s="160">
        <v>1357.49</v>
      </c>
      <c r="H66" s="161">
        <v>6277033.7599999998</v>
      </c>
      <c r="I66" s="161">
        <v>649868.15082415938</v>
      </c>
      <c r="J66" s="162">
        <f t="shared" si="2"/>
        <v>9.3818009723605059E-2</v>
      </c>
      <c r="K66" s="163">
        <v>26806.400768</v>
      </c>
      <c r="L66" s="163">
        <v>0</v>
      </c>
      <c r="M66" s="163">
        <v>45048.070721683354</v>
      </c>
      <c r="N66" s="163">
        <v>86675.207613187638</v>
      </c>
      <c r="O66" s="163">
        <v>0</v>
      </c>
      <c r="P66" s="164">
        <v>-275232.32500000001</v>
      </c>
      <c r="Q66" s="164">
        <v>4692.4158618473566</v>
      </c>
      <c r="R66" s="165">
        <v>-175789.02529530803</v>
      </c>
      <c r="S66" s="87">
        <v>362068.89549356967</v>
      </c>
      <c r="T66" s="166">
        <v>1266318.9621396677</v>
      </c>
      <c r="U66" s="167">
        <v>1628387.8576332373</v>
      </c>
      <c r="V66" s="167">
        <v>901856.00179482601</v>
      </c>
      <c r="W66" s="63">
        <f t="shared" si="4"/>
        <v>2530243.859428063</v>
      </c>
      <c r="X66" s="168"/>
    </row>
    <row r="67" spans="1:24" s="169" customFormat="1" ht="16.5">
      <c r="A67" s="91">
        <v>172</v>
      </c>
      <c r="B67" s="86" t="s">
        <v>59</v>
      </c>
      <c r="C67" s="87">
        <v>4263</v>
      </c>
      <c r="D67" s="87">
        <v>4472572.96</v>
      </c>
      <c r="E67" s="87">
        <v>1315567.0384433847</v>
      </c>
      <c r="F67" s="87">
        <v>5788139.9984433847</v>
      </c>
      <c r="G67" s="160">
        <v>1357.49</v>
      </c>
      <c r="H67" s="161">
        <v>5786979.8700000001</v>
      </c>
      <c r="I67" s="161">
        <v>1160.1284433845431</v>
      </c>
      <c r="J67" s="162">
        <f t="shared" si="2"/>
        <v>2.0043199433609737E-4</v>
      </c>
      <c r="K67" s="163">
        <v>551548.40647200006</v>
      </c>
      <c r="L67" s="163">
        <v>0</v>
      </c>
      <c r="M67" s="163">
        <v>51028.957890690581</v>
      </c>
      <c r="N67" s="163">
        <v>62650.582220264303</v>
      </c>
      <c r="O67" s="163">
        <v>0</v>
      </c>
      <c r="P67" s="164">
        <v>-267973.09000000003</v>
      </c>
      <c r="Q67" s="164">
        <v>-579647.53119679133</v>
      </c>
      <c r="R67" s="165">
        <v>-551859.60109635885</v>
      </c>
      <c r="S67" s="87">
        <v>-733092.14726681076</v>
      </c>
      <c r="T67" s="166">
        <v>1452132.4278684261</v>
      </c>
      <c r="U67" s="167">
        <v>719040.28060161532</v>
      </c>
      <c r="V67" s="167">
        <v>904534.8226418345</v>
      </c>
      <c r="W67" s="63">
        <f t="shared" si="4"/>
        <v>1623575.1032434497</v>
      </c>
      <c r="X67" s="168"/>
    </row>
    <row r="68" spans="1:24" s="169" customFormat="1" ht="16.5">
      <c r="A68" s="91">
        <v>176</v>
      </c>
      <c r="B68" s="86" t="s">
        <v>285</v>
      </c>
      <c r="C68" s="87">
        <v>4444</v>
      </c>
      <c r="D68" s="87">
        <v>4334760.01</v>
      </c>
      <c r="E68" s="87">
        <v>1916743.8196929244</v>
      </c>
      <c r="F68" s="87">
        <v>6251503.8296929244</v>
      </c>
      <c r="G68" s="160">
        <v>1357.49</v>
      </c>
      <c r="H68" s="161">
        <v>6032685.5599999996</v>
      </c>
      <c r="I68" s="161">
        <v>218818.2696929248</v>
      </c>
      <c r="J68" s="162">
        <f t="shared" si="2"/>
        <v>3.5002501102790372E-2</v>
      </c>
      <c r="K68" s="163">
        <v>1238479.7307519999</v>
      </c>
      <c r="L68" s="163">
        <v>0</v>
      </c>
      <c r="M68" s="163">
        <v>54340.410088288154</v>
      </c>
      <c r="N68" s="163">
        <v>74903.777157382938</v>
      </c>
      <c r="O68" s="163">
        <v>0</v>
      </c>
      <c r="P68" s="164">
        <v>-302136.875</v>
      </c>
      <c r="Q68" s="164">
        <v>-94097.049595851277</v>
      </c>
      <c r="R68" s="165">
        <v>-167838.62152531795</v>
      </c>
      <c r="S68" s="87">
        <v>1022469.6415694266</v>
      </c>
      <c r="T68" s="166">
        <v>1832132.2578159489</v>
      </c>
      <c r="U68" s="167">
        <v>2854601.8993853754</v>
      </c>
      <c r="V68" s="167">
        <v>960697.45607522817</v>
      </c>
      <c r="W68" s="63">
        <f t="shared" si="4"/>
        <v>3815299.3554606037</v>
      </c>
      <c r="X68" s="168"/>
    </row>
    <row r="69" spans="1:24" s="169" customFormat="1" ht="16.5">
      <c r="A69" s="91">
        <v>177</v>
      </c>
      <c r="B69" s="86" t="s">
        <v>60</v>
      </c>
      <c r="C69" s="87">
        <v>1786</v>
      </c>
      <c r="D69" s="87">
        <v>2273323.3100000005</v>
      </c>
      <c r="E69" s="87">
        <v>357185.63049967017</v>
      </c>
      <c r="F69" s="87">
        <v>2630508.9404996708</v>
      </c>
      <c r="G69" s="160">
        <v>1357.49</v>
      </c>
      <c r="H69" s="161">
        <v>2424477.14</v>
      </c>
      <c r="I69" s="161">
        <v>206031.80049967067</v>
      </c>
      <c r="J69" s="162">
        <f t="shared" si="2"/>
        <v>7.8323930904615924E-2</v>
      </c>
      <c r="K69" s="163">
        <v>68348.915029333337</v>
      </c>
      <c r="L69" s="163">
        <v>0</v>
      </c>
      <c r="M69" s="163">
        <v>21305.600621040143</v>
      </c>
      <c r="N69" s="163">
        <v>32209.459365254414</v>
      </c>
      <c r="O69" s="163">
        <v>0</v>
      </c>
      <c r="P69" s="164">
        <v>-105666.42750000001</v>
      </c>
      <c r="Q69" s="164">
        <v>360363.22203512915</v>
      </c>
      <c r="R69" s="165">
        <v>365214.85850069619</v>
      </c>
      <c r="S69" s="87">
        <v>947807.42855112394</v>
      </c>
      <c r="T69" s="166">
        <v>-6140.9245481914013</v>
      </c>
      <c r="U69" s="167">
        <v>941666.50400293258</v>
      </c>
      <c r="V69" s="167">
        <v>358449.70504524995</v>
      </c>
      <c r="W69" s="63">
        <f t="shared" si="4"/>
        <v>1300116.2090481825</v>
      </c>
      <c r="X69" s="168"/>
    </row>
    <row r="70" spans="1:24" s="169" customFormat="1" ht="16.5">
      <c r="A70" s="91">
        <v>178</v>
      </c>
      <c r="B70" s="86" t="s">
        <v>61</v>
      </c>
      <c r="C70" s="87">
        <v>5887</v>
      </c>
      <c r="D70" s="87">
        <v>6641620.7300000004</v>
      </c>
      <c r="E70" s="87">
        <v>1564976.196023629</v>
      </c>
      <c r="F70" s="87">
        <v>8206596.9260236295</v>
      </c>
      <c r="G70" s="160">
        <v>1357.49</v>
      </c>
      <c r="H70" s="161">
        <v>7991543.6299999999</v>
      </c>
      <c r="I70" s="161">
        <v>215053.29602362961</v>
      </c>
      <c r="J70" s="162">
        <f t="shared" si="2"/>
        <v>2.6204929761041659E-2</v>
      </c>
      <c r="K70" s="163">
        <v>296090.47977599996</v>
      </c>
      <c r="L70" s="163">
        <v>0</v>
      </c>
      <c r="M70" s="163">
        <v>64180.241807048173</v>
      </c>
      <c r="N70" s="163">
        <v>122334.38095700025</v>
      </c>
      <c r="O70" s="163">
        <v>0</v>
      </c>
      <c r="P70" s="164">
        <v>-309502.11999999994</v>
      </c>
      <c r="Q70" s="164">
        <v>595143.12394122256</v>
      </c>
      <c r="R70" s="165">
        <v>205925.7367004157</v>
      </c>
      <c r="S70" s="87">
        <v>1189225.1392053161</v>
      </c>
      <c r="T70" s="166">
        <v>1619402.5690336991</v>
      </c>
      <c r="U70" s="167">
        <v>2808627.7082390152</v>
      </c>
      <c r="V70" s="167">
        <v>1301379.7723281845</v>
      </c>
      <c r="W70" s="63">
        <f t="shared" si="4"/>
        <v>4110007.4805671996</v>
      </c>
      <c r="X70" s="168"/>
    </row>
    <row r="71" spans="1:24" s="169" customFormat="1" ht="16.5">
      <c r="A71" s="91">
        <v>179</v>
      </c>
      <c r="B71" s="86" t="s">
        <v>62</v>
      </c>
      <c r="C71" s="87">
        <v>144473</v>
      </c>
      <c r="D71" s="87">
        <v>203101580.06</v>
      </c>
      <c r="E71" s="87">
        <v>29292316.455463894</v>
      </c>
      <c r="F71" s="87">
        <v>232393896.51546389</v>
      </c>
      <c r="G71" s="160">
        <v>1357.49</v>
      </c>
      <c r="H71" s="161">
        <v>196120652.77000001</v>
      </c>
      <c r="I71" s="161">
        <v>36273243.745463878</v>
      </c>
      <c r="J71" s="162">
        <f t="shared" si="2"/>
        <v>0.15608518248262254</v>
      </c>
      <c r="K71" s="163">
        <v>0</v>
      </c>
      <c r="L71" s="163">
        <v>0</v>
      </c>
      <c r="M71" s="163">
        <v>1984024.451126951</v>
      </c>
      <c r="N71" s="163">
        <v>2868099.7270016163</v>
      </c>
      <c r="O71" s="163">
        <v>1071709.7959302333</v>
      </c>
      <c r="P71" s="164">
        <v>-17385666.42145</v>
      </c>
      <c r="Q71" s="164">
        <v>-1451620.3096328974</v>
      </c>
      <c r="R71" s="165">
        <v>4887352.9933173824</v>
      </c>
      <c r="S71" s="87">
        <v>28247143.981757164</v>
      </c>
      <c r="T71" s="166">
        <v>40168856.004719913</v>
      </c>
      <c r="U71" s="167">
        <v>68415999.986477077</v>
      </c>
      <c r="V71" s="167">
        <v>20355226.032866288</v>
      </c>
      <c r="W71" s="63">
        <f t="shared" si="4"/>
        <v>88771226.019343361</v>
      </c>
      <c r="X71" s="168"/>
    </row>
    <row r="72" spans="1:24" s="169" customFormat="1" ht="16.5">
      <c r="A72" s="91">
        <v>181</v>
      </c>
      <c r="B72" s="86" t="s">
        <v>63</v>
      </c>
      <c r="C72" s="87">
        <v>1685</v>
      </c>
      <c r="D72" s="87">
        <v>2290928.15</v>
      </c>
      <c r="E72" s="87">
        <v>349792.86073979217</v>
      </c>
      <c r="F72" s="87">
        <v>2640721.0107397921</v>
      </c>
      <c r="G72" s="160">
        <v>1357.49</v>
      </c>
      <c r="H72" s="161">
        <v>2287370.65</v>
      </c>
      <c r="I72" s="161">
        <v>353350.36073979223</v>
      </c>
      <c r="J72" s="162">
        <f t="shared" si="2"/>
        <v>0.13380828921446794</v>
      </c>
      <c r="K72" s="163">
        <v>39571.115146666663</v>
      </c>
      <c r="L72" s="163">
        <v>0</v>
      </c>
      <c r="M72" s="163">
        <v>14107.828899312821</v>
      </c>
      <c r="N72" s="163">
        <v>23639.042007260145</v>
      </c>
      <c r="O72" s="163">
        <v>0</v>
      </c>
      <c r="P72" s="164">
        <v>-80592.150000000009</v>
      </c>
      <c r="Q72" s="164">
        <v>262367.68185422686</v>
      </c>
      <c r="R72" s="165">
        <v>189723.95328039327</v>
      </c>
      <c r="S72" s="87">
        <v>802167.83192765201</v>
      </c>
      <c r="T72" s="166">
        <v>913668.13009595545</v>
      </c>
      <c r="U72" s="167">
        <v>1715835.9620236075</v>
      </c>
      <c r="V72" s="167">
        <v>401516.19993409759</v>
      </c>
      <c r="W72" s="63">
        <f t="shared" si="4"/>
        <v>2117352.1619577049</v>
      </c>
      <c r="X72" s="168"/>
    </row>
    <row r="73" spans="1:24" s="169" customFormat="1" ht="16.5">
      <c r="A73" s="91">
        <v>182</v>
      </c>
      <c r="B73" s="86" t="s">
        <v>64</v>
      </c>
      <c r="C73" s="87">
        <v>19767</v>
      </c>
      <c r="D73" s="87">
        <v>23685305.739999998</v>
      </c>
      <c r="E73" s="87">
        <v>4007494.9578795368</v>
      </c>
      <c r="F73" s="87">
        <v>27692800.697879534</v>
      </c>
      <c r="G73" s="160">
        <v>1357.49</v>
      </c>
      <c r="H73" s="161">
        <v>26833504.830000002</v>
      </c>
      <c r="I73" s="161">
        <v>859295.86787953228</v>
      </c>
      <c r="J73" s="162">
        <f t="shared" si="2"/>
        <v>3.1029576143424505E-2</v>
      </c>
      <c r="K73" s="163">
        <v>290179.66542400001</v>
      </c>
      <c r="L73" s="163">
        <v>0</v>
      </c>
      <c r="M73" s="163">
        <v>252330.46420951805</v>
      </c>
      <c r="N73" s="163">
        <v>403196.86015089427</v>
      </c>
      <c r="O73" s="163">
        <v>0</v>
      </c>
      <c r="P73" s="164">
        <v>-1546985.98</v>
      </c>
      <c r="Q73" s="164">
        <v>1814311.0648485494</v>
      </c>
      <c r="R73" s="165">
        <v>2125241.3176482315</v>
      </c>
      <c r="S73" s="87">
        <v>4197569.2601607256</v>
      </c>
      <c r="T73" s="166">
        <v>-67559.321347897581</v>
      </c>
      <c r="U73" s="167">
        <v>4130009.9388128282</v>
      </c>
      <c r="V73" s="167">
        <v>3229426.1775445389</v>
      </c>
      <c r="W73" s="63">
        <f t="shared" si="4"/>
        <v>7359436.1163573675</v>
      </c>
      <c r="X73" s="168"/>
    </row>
    <row r="74" spans="1:24" s="169" customFormat="1" ht="16.5">
      <c r="A74" s="91">
        <v>204</v>
      </c>
      <c r="B74" s="86" t="s">
        <v>65</v>
      </c>
      <c r="C74" s="87">
        <v>2778</v>
      </c>
      <c r="D74" s="87">
        <v>2945254.75</v>
      </c>
      <c r="E74" s="87">
        <v>867116.09648291219</v>
      </c>
      <c r="F74" s="87">
        <v>3812370.8464829121</v>
      </c>
      <c r="G74" s="160">
        <v>1357.49</v>
      </c>
      <c r="H74" s="161">
        <v>3771107.22</v>
      </c>
      <c r="I74" s="161">
        <v>41263.626482911874</v>
      </c>
      <c r="J74" s="162">
        <f t="shared" ref="J74:J137" si="5">I74/F74</f>
        <v>1.0823612954909533E-2</v>
      </c>
      <c r="K74" s="163">
        <v>304677.86116800003</v>
      </c>
      <c r="L74" s="163">
        <v>0</v>
      </c>
      <c r="M74" s="163">
        <v>31296.145918489012</v>
      </c>
      <c r="N74" s="163">
        <v>33663.590434726655</v>
      </c>
      <c r="O74" s="163">
        <v>0</v>
      </c>
      <c r="P74" s="164">
        <v>-205040.09</v>
      </c>
      <c r="Q74" s="164">
        <v>-504282.67431420792</v>
      </c>
      <c r="R74" s="165">
        <v>-746803.71523126774</v>
      </c>
      <c r="S74" s="87">
        <v>-1045225.2555413481</v>
      </c>
      <c r="T74" s="166">
        <v>1010384.3188138746</v>
      </c>
      <c r="U74" s="167">
        <v>-34840.936727473512</v>
      </c>
      <c r="V74" s="167">
        <v>615735.06727982382</v>
      </c>
      <c r="W74" s="63">
        <f t="shared" si="4"/>
        <v>580894.13055235031</v>
      </c>
      <c r="X74" s="168"/>
    </row>
    <row r="75" spans="1:24" s="169" customFormat="1" ht="16.5">
      <c r="A75" s="91">
        <v>205</v>
      </c>
      <c r="B75" s="86" t="s">
        <v>288</v>
      </c>
      <c r="C75" s="87">
        <v>36493</v>
      </c>
      <c r="D75" s="87">
        <v>53438246.909999996</v>
      </c>
      <c r="E75" s="87">
        <v>6890006.1966356728</v>
      </c>
      <c r="F75" s="87">
        <v>60328253.106635667</v>
      </c>
      <c r="G75" s="160">
        <v>1357.49</v>
      </c>
      <c r="H75" s="161">
        <v>49538882.57</v>
      </c>
      <c r="I75" s="161">
        <v>10789370.536635667</v>
      </c>
      <c r="J75" s="162">
        <f t="shared" si="5"/>
        <v>0.17884440508437191</v>
      </c>
      <c r="K75" s="163">
        <v>406202.51253866666</v>
      </c>
      <c r="L75" s="163">
        <v>0</v>
      </c>
      <c r="M75" s="163">
        <v>488583.20193907322</v>
      </c>
      <c r="N75" s="163">
        <v>697613.91637985432</v>
      </c>
      <c r="O75" s="163">
        <v>0</v>
      </c>
      <c r="P75" s="164">
        <v>-2902157.5982500003</v>
      </c>
      <c r="Q75" s="164">
        <v>-8674216.2959946822</v>
      </c>
      <c r="R75" s="165">
        <v>-5512329.556767527</v>
      </c>
      <c r="S75" s="87">
        <v>-4706933.2835189477</v>
      </c>
      <c r="T75" s="166">
        <v>13002571.042373247</v>
      </c>
      <c r="U75" s="167">
        <v>8295637.7588542998</v>
      </c>
      <c r="V75" s="167">
        <v>5585993.7376114782</v>
      </c>
      <c r="W75" s="63">
        <f t="shared" ref="W75:W138" si="6">U75+V75</f>
        <v>13881631.496465778</v>
      </c>
      <c r="X75" s="168"/>
    </row>
    <row r="76" spans="1:24" s="169" customFormat="1" ht="16.5">
      <c r="A76" s="91">
        <v>208</v>
      </c>
      <c r="B76" s="86" t="s">
        <v>66</v>
      </c>
      <c r="C76" s="87">
        <v>12412</v>
      </c>
      <c r="D76" s="87">
        <v>20958365.719999999</v>
      </c>
      <c r="E76" s="87">
        <v>2157833.0446245372</v>
      </c>
      <c r="F76" s="87">
        <v>23116198.764624536</v>
      </c>
      <c r="G76" s="160">
        <v>1357.49</v>
      </c>
      <c r="H76" s="161">
        <v>16849165.879999999</v>
      </c>
      <c r="I76" s="161">
        <v>6267032.8846245371</v>
      </c>
      <c r="J76" s="162">
        <f t="shared" si="5"/>
        <v>0.2711100102762215</v>
      </c>
      <c r="K76" s="163">
        <v>343048.61516800005</v>
      </c>
      <c r="L76" s="163">
        <v>0</v>
      </c>
      <c r="M76" s="163">
        <v>143890.61372849243</v>
      </c>
      <c r="N76" s="163">
        <v>235595.80823532562</v>
      </c>
      <c r="O76" s="163">
        <v>8356.1540458429627</v>
      </c>
      <c r="P76" s="164">
        <v>-608685.68500000006</v>
      </c>
      <c r="Q76" s="164">
        <v>1751944.0667926741</v>
      </c>
      <c r="R76" s="165">
        <v>822057.43355568813</v>
      </c>
      <c r="S76" s="87">
        <v>8963239.8911505602</v>
      </c>
      <c r="T76" s="166">
        <v>6023626.9437551321</v>
      </c>
      <c r="U76" s="167">
        <v>14986866.834905691</v>
      </c>
      <c r="V76" s="167">
        <v>2238688.9344827854</v>
      </c>
      <c r="W76" s="63">
        <f t="shared" si="6"/>
        <v>17225555.769388478</v>
      </c>
      <c r="X76" s="168"/>
    </row>
    <row r="77" spans="1:24" s="169" customFormat="1" ht="16.5">
      <c r="A77" s="91">
        <v>211</v>
      </c>
      <c r="B77" s="86" t="s">
        <v>67</v>
      </c>
      <c r="C77" s="87">
        <v>32622</v>
      </c>
      <c r="D77" s="87">
        <v>56918646.380000003</v>
      </c>
      <c r="E77" s="87">
        <v>4202979.9099061619</v>
      </c>
      <c r="F77" s="87">
        <v>61121626.289906166</v>
      </c>
      <c r="G77" s="160">
        <v>1357.49</v>
      </c>
      <c r="H77" s="161">
        <v>44284038.780000001</v>
      </c>
      <c r="I77" s="161">
        <v>16837587.509906165</v>
      </c>
      <c r="J77" s="162">
        <f t="shared" si="5"/>
        <v>0.2754767589141649</v>
      </c>
      <c r="K77" s="163">
        <v>0</v>
      </c>
      <c r="L77" s="163">
        <v>0</v>
      </c>
      <c r="M77" s="163">
        <v>258940.6041149112</v>
      </c>
      <c r="N77" s="163">
        <v>607836.20488884859</v>
      </c>
      <c r="O77" s="163">
        <v>321695.96464399173</v>
      </c>
      <c r="P77" s="164">
        <v>-2068164.145</v>
      </c>
      <c r="Q77" s="164">
        <v>4371318.0475047147</v>
      </c>
      <c r="R77" s="165">
        <v>2736570.1299669421</v>
      </c>
      <c r="S77" s="87">
        <v>23065784.316025574</v>
      </c>
      <c r="T77" s="166">
        <v>6482201.6828476815</v>
      </c>
      <c r="U77" s="167">
        <v>29547985.998873256</v>
      </c>
      <c r="V77" s="167">
        <v>4112905.6421127054</v>
      </c>
      <c r="W77" s="63">
        <f t="shared" si="6"/>
        <v>33660891.640985958</v>
      </c>
      <c r="X77" s="168"/>
    </row>
    <row r="78" spans="1:24" s="169" customFormat="1" ht="16.5">
      <c r="A78" s="91">
        <v>213</v>
      </c>
      <c r="B78" s="86" t="s">
        <v>68</v>
      </c>
      <c r="C78" s="87">
        <v>5230</v>
      </c>
      <c r="D78" s="87">
        <v>5781022.9299999997</v>
      </c>
      <c r="E78" s="87">
        <v>1397546.2392911445</v>
      </c>
      <c r="F78" s="87">
        <v>7178569.1692911442</v>
      </c>
      <c r="G78" s="160">
        <v>1357.49</v>
      </c>
      <c r="H78" s="161">
        <v>7099672.7000000002</v>
      </c>
      <c r="I78" s="161">
        <v>78896.469291144051</v>
      </c>
      <c r="J78" s="162">
        <f t="shared" si="5"/>
        <v>1.0990556395089354E-2</v>
      </c>
      <c r="K78" s="163">
        <v>491050.01368000003</v>
      </c>
      <c r="L78" s="163">
        <v>0</v>
      </c>
      <c r="M78" s="163">
        <v>56945.974262851261</v>
      </c>
      <c r="N78" s="163">
        <v>80561.956712940853</v>
      </c>
      <c r="O78" s="163">
        <v>0</v>
      </c>
      <c r="P78" s="164">
        <v>-365041.29500000004</v>
      </c>
      <c r="Q78" s="164">
        <v>-161005.98566674531</v>
      </c>
      <c r="R78" s="165">
        <v>50452.539394573781</v>
      </c>
      <c r="S78" s="87">
        <v>231859.67267476453</v>
      </c>
      <c r="T78" s="166">
        <v>731863.84048402414</v>
      </c>
      <c r="U78" s="167">
        <v>963723.51315878867</v>
      </c>
      <c r="V78" s="167">
        <v>1072407.1625629449</v>
      </c>
      <c r="W78" s="63">
        <f t="shared" si="6"/>
        <v>2036130.6757217336</v>
      </c>
      <c r="X78" s="168"/>
    </row>
    <row r="79" spans="1:24" s="169" customFormat="1" ht="16.5">
      <c r="A79" s="91">
        <v>214</v>
      </c>
      <c r="B79" s="86" t="s">
        <v>69</v>
      </c>
      <c r="C79" s="87">
        <v>12662</v>
      </c>
      <c r="D79" s="87">
        <v>16888125.149999999</v>
      </c>
      <c r="E79" s="87">
        <v>2808261.6960735493</v>
      </c>
      <c r="F79" s="87">
        <v>19696386.846073549</v>
      </c>
      <c r="G79" s="160">
        <v>1357.49</v>
      </c>
      <c r="H79" s="161">
        <v>17188538.379999999</v>
      </c>
      <c r="I79" s="161">
        <v>2507848.4660735503</v>
      </c>
      <c r="J79" s="162">
        <f t="shared" si="5"/>
        <v>0.12732530517765936</v>
      </c>
      <c r="K79" s="163">
        <v>232802.45150933333</v>
      </c>
      <c r="L79" s="163">
        <v>0</v>
      </c>
      <c r="M79" s="163">
        <v>178193.75488976049</v>
      </c>
      <c r="N79" s="163">
        <v>231081.01495188786</v>
      </c>
      <c r="O79" s="163">
        <v>0</v>
      </c>
      <c r="P79" s="164">
        <v>-697734.60250000004</v>
      </c>
      <c r="Q79" s="164">
        <v>126260.99377675727</v>
      </c>
      <c r="R79" s="165">
        <v>762813.71757161361</v>
      </c>
      <c r="S79" s="87">
        <v>3341265.7962729027</v>
      </c>
      <c r="T79" s="166">
        <v>5115903.3661311679</v>
      </c>
      <c r="U79" s="167">
        <v>8457169.1624040715</v>
      </c>
      <c r="V79" s="167">
        <v>2529402.5122205433</v>
      </c>
      <c r="W79" s="63">
        <f t="shared" si="6"/>
        <v>10986571.674624614</v>
      </c>
      <c r="X79" s="168"/>
    </row>
    <row r="80" spans="1:24" s="169" customFormat="1" ht="16.5">
      <c r="A80" s="91">
        <v>216</v>
      </c>
      <c r="B80" s="86" t="s">
        <v>70</v>
      </c>
      <c r="C80" s="87">
        <v>1311</v>
      </c>
      <c r="D80" s="87">
        <v>1516185.87</v>
      </c>
      <c r="E80" s="87">
        <v>531945.59463855682</v>
      </c>
      <c r="F80" s="87">
        <v>2048131.4646385568</v>
      </c>
      <c r="G80" s="160">
        <v>1357.49</v>
      </c>
      <c r="H80" s="161">
        <v>1779669.39</v>
      </c>
      <c r="I80" s="161">
        <v>268462.07463855692</v>
      </c>
      <c r="J80" s="162">
        <f t="shared" si="5"/>
        <v>0.13107658335102707</v>
      </c>
      <c r="K80" s="163">
        <v>366611.10249600001</v>
      </c>
      <c r="L80" s="163">
        <v>0</v>
      </c>
      <c r="M80" s="163">
        <v>14744.950552466586</v>
      </c>
      <c r="N80" s="163">
        <v>16323.763320259233</v>
      </c>
      <c r="O80" s="163">
        <v>0</v>
      </c>
      <c r="P80" s="164">
        <v>-60623.75</v>
      </c>
      <c r="Q80" s="164">
        <v>125303.22712297506</v>
      </c>
      <c r="R80" s="165">
        <v>2844.5966655486054</v>
      </c>
      <c r="S80" s="87">
        <v>733665.96479580645</v>
      </c>
      <c r="T80" s="166">
        <v>377324.21843343659</v>
      </c>
      <c r="U80" s="167">
        <v>1110990.1832292429</v>
      </c>
      <c r="V80" s="167">
        <v>293811.48631185625</v>
      </c>
      <c r="W80" s="63">
        <f t="shared" si="6"/>
        <v>1404801.6695410991</v>
      </c>
      <c r="X80" s="168"/>
    </row>
    <row r="81" spans="1:24" s="169" customFormat="1" ht="16.5">
      <c r="A81" s="91">
        <v>217</v>
      </c>
      <c r="B81" s="86" t="s">
        <v>71</v>
      </c>
      <c r="C81" s="87">
        <v>5390</v>
      </c>
      <c r="D81" s="87">
        <v>8894869.9299999997</v>
      </c>
      <c r="E81" s="87">
        <v>938775.61419202038</v>
      </c>
      <c r="F81" s="87">
        <v>9833645.5441920199</v>
      </c>
      <c r="G81" s="160">
        <v>1357.49</v>
      </c>
      <c r="H81" s="161">
        <v>7316871.0999999996</v>
      </c>
      <c r="I81" s="161">
        <v>2516774.4441920202</v>
      </c>
      <c r="J81" s="162">
        <f t="shared" si="5"/>
        <v>0.25593503781295901</v>
      </c>
      <c r="K81" s="163">
        <v>63207.940693333323</v>
      </c>
      <c r="L81" s="163">
        <v>0</v>
      </c>
      <c r="M81" s="163">
        <v>62854.115720945694</v>
      </c>
      <c r="N81" s="163">
        <v>69724.161121238576</v>
      </c>
      <c r="O81" s="163">
        <v>0</v>
      </c>
      <c r="P81" s="164">
        <v>-285948.52999999997</v>
      </c>
      <c r="Q81" s="164">
        <v>-571863.76021341304</v>
      </c>
      <c r="R81" s="165">
        <v>-779422.33457635751</v>
      </c>
      <c r="S81" s="87">
        <v>1075326.0369377674</v>
      </c>
      <c r="T81" s="166">
        <v>2662759.4525632937</v>
      </c>
      <c r="U81" s="167">
        <v>3738085.4895010609</v>
      </c>
      <c r="V81" s="167">
        <v>1003028.1216882284</v>
      </c>
      <c r="W81" s="63">
        <f t="shared" si="6"/>
        <v>4741113.611189289</v>
      </c>
      <c r="X81" s="168"/>
    </row>
    <row r="82" spans="1:24" s="169" customFormat="1" ht="16.5">
      <c r="A82" s="91">
        <v>272</v>
      </c>
      <c r="B82" s="86" t="s">
        <v>299</v>
      </c>
      <c r="C82" s="87">
        <v>47909</v>
      </c>
      <c r="D82" s="87">
        <v>82250574.620000005</v>
      </c>
      <c r="E82" s="87">
        <v>10186355.417337369</v>
      </c>
      <c r="F82" s="87">
        <v>92436930.037337378</v>
      </c>
      <c r="G82" s="160">
        <v>1357.49</v>
      </c>
      <c r="H82" s="161">
        <v>65035988.410000004</v>
      </c>
      <c r="I82" s="161">
        <v>27400941.627337374</v>
      </c>
      <c r="J82" s="162">
        <f t="shared" si="5"/>
        <v>0.29642851202727644</v>
      </c>
      <c r="K82" s="163">
        <v>0</v>
      </c>
      <c r="L82" s="163">
        <v>0</v>
      </c>
      <c r="M82" s="163">
        <v>646727.02444789431</v>
      </c>
      <c r="N82" s="163">
        <v>964608.79171429214</v>
      </c>
      <c r="O82" s="163">
        <v>84318.31192748496</v>
      </c>
      <c r="P82" s="164">
        <v>-3071561.9885</v>
      </c>
      <c r="Q82" s="164">
        <v>-5453441.9219217822</v>
      </c>
      <c r="R82" s="165">
        <v>-2165021.1520381705</v>
      </c>
      <c r="S82" s="87">
        <v>18406570.692967091</v>
      </c>
      <c r="T82" s="166">
        <v>8737375.4186264742</v>
      </c>
      <c r="U82" s="167">
        <v>27143946.111593567</v>
      </c>
      <c r="V82" s="167">
        <v>7195581.0776806483</v>
      </c>
      <c r="W82" s="63">
        <f t="shared" si="6"/>
        <v>34339527.189274214</v>
      </c>
      <c r="X82" s="168"/>
    </row>
    <row r="83" spans="1:24" s="169" customFormat="1" ht="16.5">
      <c r="A83" s="91">
        <v>72</v>
      </c>
      <c r="B83" s="86" t="s">
        <v>262</v>
      </c>
      <c r="C83" s="87">
        <v>950</v>
      </c>
      <c r="D83" s="87">
        <v>1134378.5299999998</v>
      </c>
      <c r="E83" s="87">
        <v>1373053.730861305</v>
      </c>
      <c r="F83" s="87">
        <v>2507432.2608613046</v>
      </c>
      <c r="G83" s="160">
        <v>1357.49</v>
      </c>
      <c r="H83" s="161">
        <v>1289615.5</v>
      </c>
      <c r="I83" s="161">
        <v>1217816.7608613046</v>
      </c>
      <c r="J83" s="162">
        <f t="shared" si="5"/>
        <v>0.48568281579139599</v>
      </c>
      <c r="K83" s="163">
        <v>57995.290933333337</v>
      </c>
      <c r="L83" s="163">
        <v>0</v>
      </c>
      <c r="M83" s="163">
        <v>8272.4384967664701</v>
      </c>
      <c r="N83" s="163">
        <v>13461.776027642663</v>
      </c>
      <c r="O83" s="163">
        <v>0</v>
      </c>
      <c r="P83" s="164">
        <v>-41853.82</v>
      </c>
      <c r="Q83" s="164">
        <v>-51925.98084717201</v>
      </c>
      <c r="R83" s="165">
        <v>-2094.3321891822666</v>
      </c>
      <c r="S83" s="87">
        <v>1201672.1332826926</v>
      </c>
      <c r="T83" s="166">
        <v>283319.95562195109</v>
      </c>
      <c r="U83" s="167">
        <v>1484992.0889046437</v>
      </c>
      <c r="V83" s="167">
        <v>162511.13424900657</v>
      </c>
      <c r="W83" s="63">
        <f t="shared" si="6"/>
        <v>1647503.2231536503</v>
      </c>
      <c r="X83" s="168"/>
    </row>
    <row r="84" spans="1:24" s="169" customFormat="1" ht="16.5">
      <c r="A84" s="91">
        <v>226</v>
      </c>
      <c r="B84" s="86" t="s">
        <v>72</v>
      </c>
      <c r="C84" s="87">
        <v>3774</v>
      </c>
      <c r="D84" s="87">
        <v>4503410.5</v>
      </c>
      <c r="E84" s="87">
        <v>1108409.2544142611</v>
      </c>
      <c r="F84" s="87">
        <v>5611819.7544142613</v>
      </c>
      <c r="G84" s="160">
        <v>1357.49</v>
      </c>
      <c r="H84" s="161">
        <v>5123167.26</v>
      </c>
      <c r="I84" s="161">
        <v>488652.49441426154</v>
      </c>
      <c r="J84" s="162">
        <f t="shared" si="5"/>
        <v>8.7075586137613764E-2</v>
      </c>
      <c r="K84" s="163">
        <v>460935.85963199998</v>
      </c>
      <c r="L84" s="163">
        <v>0</v>
      </c>
      <c r="M84" s="163">
        <v>48805.578228917788</v>
      </c>
      <c r="N84" s="163">
        <v>59099.520184206114</v>
      </c>
      <c r="O84" s="163">
        <v>0</v>
      </c>
      <c r="P84" s="164">
        <v>-199497.46500000003</v>
      </c>
      <c r="Q84" s="164">
        <v>666337.46231528232</v>
      </c>
      <c r="R84" s="165">
        <v>456923.58366554562</v>
      </c>
      <c r="S84" s="87">
        <v>1981257.0334402132</v>
      </c>
      <c r="T84" s="166">
        <v>1485981.3940890478</v>
      </c>
      <c r="U84" s="167">
        <v>3467238.427529261</v>
      </c>
      <c r="V84" s="167">
        <v>786965.57572940295</v>
      </c>
      <c r="W84" s="63">
        <f t="shared" si="6"/>
        <v>4254204.0032586642</v>
      </c>
      <c r="X84" s="168"/>
    </row>
    <row r="85" spans="1:24" s="169" customFormat="1" ht="16.5">
      <c r="A85" s="91">
        <v>230</v>
      </c>
      <c r="B85" s="86" t="s">
        <v>73</v>
      </c>
      <c r="C85" s="87">
        <v>2290</v>
      </c>
      <c r="D85" s="87">
        <v>2668834.4</v>
      </c>
      <c r="E85" s="87">
        <v>750094.02587987122</v>
      </c>
      <c r="F85" s="87">
        <v>3418928.425879871</v>
      </c>
      <c r="G85" s="160">
        <v>1357.49</v>
      </c>
      <c r="H85" s="161">
        <v>3108652.1</v>
      </c>
      <c r="I85" s="161">
        <v>310276.32587987091</v>
      </c>
      <c r="J85" s="162">
        <f t="shared" si="5"/>
        <v>9.07525069934801E-2</v>
      </c>
      <c r="K85" s="163">
        <v>227670.24280000001</v>
      </c>
      <c r="L85" s="163">
        <v>0</v>
      </c>
      <c r="M85" s="163">
        <v>23945.662043474797</v>
      </c>
      <c r="N85" s="163">
        <v>41261.567466239496</v>
      </c>
      <c r="O85" s="163">
        <v>0</v>
      </c>
      <c r="P85" s="164">
        <v>-93781.500000000015</v>
      </c>
      <c r="Q85" s="164">
        <v>-401491.69798963703</v>
      </c>
      <c r="R85" s="165">
        <v>-309518.0160542081</v>
      </c>
      <c r="S85" s="87">
        <v>-201637.41585425998</v>
      </c>
      <c r="T85" s="166">
        <v>1271594.5330828938</v>
      </c>
      <c r="U85" s="167">
        <v>1069957.1172286337</v>
      </c>
      <c r="V85" s="167">
        <v>554738.85138191597</v>
      </c>
      <c r="W85" s="63">
        <f t="shared" si="6"/>
        <v>1624695.9686105498</v>
      </c>
      <c r="X85" s="168"/>
    </row>
    <row r="86" spans="1:24" s="169" customFormat="1" ht="16.5">
      <c r="A86" s="91">
        <v>231</v>
      </c>
      <c r="B86" s="86" t="s">
        <v>291</v>
      </c>
      <c r="C86" s="87">
        <v>1289</v>
      </c>
      <c r="D86" s="87">
        <v>1453266.72</v>
      </c>
      <c r="E86" s="87">
        <v>522081.25535872928</v>
      </c>
      <c r="F86" s="87">
        <v>1975347.9753587293</v>
      </c>
      <c r="G86" s="160">
        <v>1357.49</v>
      </c>
      <c r="H86" s="161">
        <v>1749804.61</v>
      </c>
      <c r="I86" s="161">
        <v>225543.36535872915</v>
      </c>
      <c r="J86" s="162">
        <f t="shared" si="5"/>
        <v>0.11417905511952636</v>
      </c>
      <c r="K86" s="163">
        <v>64873.108234666674</v>
      </c>
      <c r="L86" s="163">
        <v>0</v>
      </c>
      <c r="M86" s="163">
        <v>17997.962754291209</v>
      </c>
      <c r="N86" s="163">
        <v>14501.126452540193</v>
      </c>
      <c r="O86" s="163">
        <v>9285.5664223229069</v>
      </c>
      <c r="P86" s="164">
        <v>-56082.74</v>
      </c>
      <c r="Q86" s="164">
        <v>-768192.36176672636</v>
      </c>
      <c r="R86" s="165">
        <v>-471071.54462176515</v>
      </c>
      <c r="S86" s="87">
        <v>-963145.51716594119</v>
      </c>
      <c r="T86" s="166">
        <v>-38084.865968359751</v>
      </c>
      <c r="U86" s="167">
        <v>-1001230.3831343009</v>
      </c>
      <c r="V86" s="167">
        <v>219781.96030786086</v>
      </c>
      <c r="W86" s="63">
        <f t="shared" si="6"/>
        <v>-781448.42282644007</v>
      </c>
      <c r="X86" s="168"/>
    </row>
    <row r="87" spans="1:24" s="169" customFormat="1" ht="16.5">
      <c r="A87" s="91">
        <v>232</v>
      </c>
      <c r="B87" s="86" t="s">
        <v>74</v>
      </c>
      <c r="C87" s="87">
        <v>12890</v>
      </c>
      <c r="D87" s="87">
        <v>18127843.420000002</v>
      </c>
      <c r="E87" s="87">
        <v>2628339.4447193337</v>
      </c>
      <c r="F87" s="87">
        <v>20756182.864719335</v>
      </c>
      <c r="G87" s="160">
        <v>1357.49</v>
      </c>
      <c r="H87" s="161">
        <v>17498046.100000001</v>
      </c>
      <c r="I87" s="161">
        <v>3258136.7647193335</v>
      </c>
      <c r="J87" s="162">
        <f t="shared" si="5"/>
        <v>0.15697186645321984</v>
      </c>
      <c r="K87" s="163">
        <v>7523.8414399999992</v>
      </c>
      <c r="L87" s="163">
        <v>0</v>
      </c>
      <c r="M87" s="163">
        <v>172281.94377999485</v>
      </c>
      <c r="N87" s="163">
        <v>227211.05381067374</v>
      </c>
      <c r="O87" s="163">
        <v>0</v>
      </c>
      <c r="P87" s="164">
        <v>-903096.7649999999</v>
      </c>
      <c r="Q87" s="164">
        <v>357686.00280510844</v>
      </c>
      <c r="R87" s="165">
        <v>-52954.66327059859</v>
      </c>
      <c r="S87" s="87">
        <v>3066788.1782845119</v>
      </c>
      <c r="T87" s="166">
        <v>5231603.0868854951</v>
      </c>
      <c r="U87" s="167">
        <v>8298391.265170007</v>
      </c>
      <c r="V87" s="167">
        <v>2696191.9795894427</v>
      </c>
      <c r="W87" s="63">
        <f t="shared" si="6"/>
        <v>10994583.24475945</v>
      </c>
      <c r="X87" s="168"/>
    </row>
    <row r="88" spans="1:24" s="169" customFormat="1" ht="16.5">
      <c r="A88" s="91">
        <v>233</v>
      </c>
      <c r="B88" s="86" t="s">
        <v>75</v>
      </c>
      <c r="C88" s="87">
        <v>15312</v>
      </c>
      <c r="D88" s="87">
        <v>22029932.810000002</v>
      </c>
      <c r="E88" s="87">
        <v>2835499.8877925738</v>
      </c>
      <c r="F88" s="87">
        <v>24865432.697792575</v>
      </c>
      <c r="G88" s="160">
        <v>1357.49</v>
      </c>
      <c r="H88" s="161">
        <v>20785886.879999999</v>
      </c>
      <c r="I88" s="161">
        <v>4079545.8177925758</v>
      </c>
      <c r="J88" s="162">
        <f t="shared" si="5"/>
        <v>0.16406494378659001</v>
      </c>
      <c r="K88" s="163">
        <v>0</v>
      </c>
      <c r="L88" s="163">
        <v>0</v>
      </c>
      <c r="M88" s="163">
        <v>197210.45151041058</v>
      </c>
      <c r="N88" s="163">
        <v>193128.25819772371</v>
      </c>
      <c r="O88" s="163">
        <v>0</v>
      </c>
      <c r="P88" s="164">
        <v>-882013.9</v>
      </c>
      <c r="Q88" s="164">
        <v>2261003.4328935547</v>
      </c>
      <c r="R88" s="165">
        <v>631798.2322818815</v>
      </c>
      <c r="S88" s="87">
        <v>6480672.2926761471</v>
      </c>
      <c r="T88" s="166">
        <v>7293376.4252851941</v>
      </c>
      <c r="U88" s="167">
        <v>13774048.717961341</v>
      </c>
      <c r="V88" s="167">
        <v>3196348.8109353697</v>
      </c>
      <c r="W88" s="63">
        <f t="shared" si="6"/>
        <v>16970397.528896712</v>
      </c>
      <c r="X88" s="168"/>
    </row>
    <row r="89" spans="1:24" s="169" customFormat="1" ht="16.5">
      <c r="A89" s="91">
        <v>236</v>
      </c>
      <c r="B89" s="86" t="s">
        <v>293</v>
      </c>
      <c r="C89" s="87">
        <v>4196</v>
      </c>
      <c r="D89" s="87">
        <v>7058103.4800000004</v>
      </c>
      <c r="E89" s="87">
        <v>687782.87310558406</v>
      </c>
      <c r="F89" s="87">
        <v>7745886.3531055842</v>
      </c>
      <c r="G89" s="160">
        <v>1357.49</v>
      </c>
      <c r="H89" s="161">
        <v>5696028.04</v>
      </c>
      <c r="I89" s="161">
        <v>2049858.3131055841</v>
      </c>
      <c r="J89" s="162">
        <f t="shared" si="5"/>
        <v>0.26463831505657548</v>
      </c>
      <c r="K89" s="163">
        <v>95334.552234666669</v>
      </c>
      <c r="L89" s="163">
        <v>0</v>
      </c>
      <c r="M89" s="163">
        <v>46202.337075662821</v>
      </c>
      <c r="N89" s="163">
        <v>79207.264935941959</v>
      </c>
      <c r="O89" s="163">
        <v>0</v>
      </c>
      <c r="P89" s="164">
        <v>-188236.815</v>
      </c>
      <c r="Q89" s="164">
        <v>-174884.60934423775</v>
      </c>
      <c r="R89" s="165">
        <v>-470301.46489532274</v>
      </c>
      <c r="S89" s="87">
        <v>1437179.5781122951</v>
      </c>
      <c r="T89" s="166">
        <v>2278327.0347519075</v>
      </c>
      <c r="U89" s="167">
        <v>3715506.6128642028</v>
      </c>
      <c r="V89" s="167">
        <v>820116.49427114998</v>
      </c>
      <c r="W89" s="63">
        <f t="shared" si="6"/>
        <v>4535623.1071353527</v>
      </c>
      <c r="X89" s="168"/>
    </row>
    <row r="90" spans="1:24" s="169" customFormat="1" ht="16.5">
      <c r="A90" s="91">
        <v>239</v>
      </c>
      <c r="B90" s="86" t="s">
        <v>76</v>
      </c>
      <c r="C90" s="87">
        <v>2095</v>
      </c>
      <c r="D90" s="87">
        <v>2087788</v>
      </c>
      <c r="E90" s="87">
        <v>587120.61776224372</v>
      </c>
      <c r="F90" s="87">
        <v>2674908.6177622438</v>
      </c>
      <c r="G90" s="160">
        <v>1357.49</v>
      </c>
      <c r="H90" s="161">
        <v>2843941.55</v>
      </c>
      <c r="I90" s="161">
        <v>-169032.93223775597</v>
      </c>
      <c r="J90" s="162">
        <f t="shared" si="5"/>
        <v>-6.31920399505701E-2</v>
      </c>
      <c r="K90" s="163">
        <v>596529.76367999997</v>
      </c>
      <c r="L90" s="163">
        <v>0</v>
      </c>
      <c r="M90" s="163">
        <v>35696.099998461672</v>
      </c>
      <c r="N90" s="163">
        <v>41234.950526483648</v>
      </c>
      <c r="O90" s="163">
        <v>0</v>
      </c>
      <c r="P90" s="164">
        <v>-123877.99500000001</v>
      </c>
      <c r="Q90" s="164">
        <v>66499.639230492525</v>
      </c>
      <c r="R90" s="165">
        <v>-373186.06952866755</v>
      </c>
      <c r="S90" s="87">
        <v>73863.456669014238</v>
      </c>
      <c r="T90" s="166">
        <v>394933.15602197195</v>
      </c>
      <c r="U90" s="167">
        <v>468796.61269098619</v>
      </c>
      <c r="V90" s="167">
        <v>443295.45461656433</v>
      </c>
      <c r="W90" s="63">
        <f t="shared" si="6"/>
        <v>912092.06730755046</v>
      </c>
      <c r="X90" s="168"/>
    </row>
    <row r="91" spans="1:24" s="169" customFormat="1" ht="16.5">
      <c r="A91" s="91">
        <v>240</v>
      </c>
      <c r="B91" s="86" t="s">
        <v>77</v>
      </c>
      <c r="C91" s="87">
        <v>19982</v>
      </c>
      <c r="D91" s="87">
        <v>26654980.84</v>
      </c>
      <c r="E91" s="87">
        <v>3978951.7787776049</v>
      </c>
      <c r="F91" s="87">
        <v>30633932.618777603</v>
      </c>
      <c r="G91" s="160">
        <v>1357.49</v>
      </c>
      <c r="H91" s="161">
        <v>27125365.18</v>
      </c>
      <c r="I91" s="161">
        <v>3508567.4387776032</v>
      </c>
      <c r="J91" s="162">
        <f t="shared" si="5"/>
        <v>0.11453206098086688</v>
      </c>
      <c r="K91" s="163">
        <v>144215.15610666663</v>
      </c>
      <c r="L91" s="163">
        <v>0</v>
      </c>
      <c r="M91" s="163">
        <v>314434.24613558251</v>
      </c>
      <c r="N91" s="163">
        <v>382394.94453559892</v>
      </c>
      <c r="O91" s="163">
        <v>0</v>
      </c>
      <c r="P91" s="164">
        <v>-1985136.0349999999</v>
      </c>
      <c r="Q91" s="164">
        <v>-7270141.3799906326</v>
      </c>
      <c r="R91" s="165">
        <v>-4508571.2695623096</v>
      </c>
      <c r="S91" s="87">
        <v>-9414236.8989974894</v>
      </c>
      <c r="T91" s="166">
        <v>4052554.5785498349</v>
      </c>
      <c r="U91" s="167">
        <v>-5361682.3204476545</v>
      </c>
      <c r="V91" s="167">
        <v>3134323.3183999844</v>
      </c>
      <c r="W91" s="63">
        <f t="shared" si="6"/>
        <v>-2227359.0020476701</v>
      </c>
      <c r="X91" s="168"/>
    </row>
    <row r="92" spans="1:24" s="169" customFormat="1" ht="16.5">
      <c r="A92" s="91">
        <v>320</v>
      </c>
      <c r="B92" s="86" t="s">
        <v>99</v>
      </c>
      <c r="C92" s="87">
        <v>7105</v>
      </c>
      <c r="D92" s="87">
        <v>6703981.9100000001</v>
      </c>
      <c r="E92" s="87">
        <v>3623444.8490428459</v>
      </c>
      <c r="F92" s="87">
        <v>10327426.759042846</v>
      </c>
      <c r="G92" s="160">
        <v>1357.49</v>
      </c>
      <c r="H92" s="161">
        <v>9644966.4499999993</v>
      </c>
      <c r="I92" s="161">
        <v>682460.30904284678</v>
      </c>
      <c r="J92" s="162">
        <f t="shared" si="5"/>
        <v>6.6082318951840982E-2</v>
      </c>
      <c r="K92" s="163">
        <v>954628.48207999987</v>
      </c>
      <c r="L92" s="163">
        <v>0</v>
      </c>
      <c r="M92" s="163">
        <v>88361.616079256361</v>
      </c>
      <c r="N92" s="163">
        <v>108929.12260213037</v>
      </c>
      <c r="O92" s="163">
        <v>0</v>
      </c>
      <c r="P92" s="164">
        <v>-423933.19200000004</v>
      </c>
      <c r="Q92" s="164">
        <v>850384.64555176522</v>
      </c>
      <c r="R92" s="165">
        <v>1141663.6105878628</v>
      </c>
      <c r="S92" s="87">
        <v>3402494.5939438613</v>
      </c>
      <c r="T92" s="166">
        <v>2321880.5370432977</v>
      </c>
      <c r="U92" s="167">
        <v>5724375.130987159</v>
      </c>
      <c r="V92" s="167">
        <v>1291193.9256177901</v>
      </c>
      <c r="W92" s="63">
        <f t="shared" si="6"/>
        <v>7015569.0566049488</v>
      </c>
      <c r="X92" s="168"/>
    </row>
    <row r="93" spans="1:24" s="169" customFormat="1" ht="16.5">
      <c r="A93" s="91">
        <v>241</v>
      </c>
      <c r="B93" s="86" t="s">
        <v>78</v>
      </c>
      <c r="C93" s="87">
        <v>7904</v>
      </c>
      <c r="D93" s="87">
        <v>12340672.17</v>
      </c>
      <c r="E93" s="87">
        <v>1158410.094736323</v>
      </c>
      <c r="F93" s="87">
        <v>13499082.264736323</v>
      </c>
      <c r="G93" s="160">
        <v>1357.49</v>
      </c>
      <c r="H93" s="161">
        <v>10729600.960000001</v>
      </c>
      <c r="I93" s="161">
        <v>2769481.3047363218</v>
      </c>
      <c r="J93" s="162">
        <f t="shared" si="5"/>
        <v>0.20516071021887486</v>
      </c>
      <c r="K93" s="163">
        <v>44323.73504</v>
      </c>
      <c r="L93" s="163">
        <v>0</v>
      </c>
      <c r="M93" s="163">
        <v>86933.285985366616</v>
      </c>
      <c r="N93" s="163">
        <v>141124.16074397735</v>
      </c>
      <c r="O93" s="163">
        <v>0</v>
      </c>
      <c r="P93" s="164">
        <v>-405382.81999999995</v>
      </c>
      <c r="Q93" s="164">
        <v>-1000612.1863359695</v>
      </c>
      <c r="R93" s="165">
        <v>-710737.15939233941</v>
      </c>
      <c r="S93" s="87">
        <v>925130.32077735709</v>
      </c>
      <c r="T93" s="166">
        <v>1325216.053814458</v>
      </c>
      <c r="U93" s="167">
        <v>2250346.3745918153</v>
      </c>
      <c r="V93" s="167">
        <v>1134011.1714597424</v>
      </c>
      <c r="W93" s="63">
        <f t="shared" si="6"/>
        <v>3384357.5460515576</v>
      </c>
      <c r="X93" s="168"/>
    </row>
    <row r="94" spans="1:24" s="169" customFormat="1" ht="16.5">
      <c r="A94" s="91">
        <v>244</v>
      </c>
      <c r="B94" s="86" t="s">
        <v>79</v>
      </c>
      <c r="C94" s="87">
        <v>19116</v>
      </c>
      <c r="D94" s="87">
        <v>41557364.380000003</v>
      </c>
      <c r="E94" s="87">
        <v>1660006.0025805384</v>
      </c>
      <c r="F94" s="87">
        <v>43217370.382580541</v>
      </c>
      <c r="G94" s="160">
        <v>1357.49</v>
      </c>
      <c r="H94" s="161">
        <v>25949778.84</v>
      </c>
      <c r="I94" s="161">
        <v>17267591.542580541</v>
      </c>
      <c r="J94" s="162">
        <f t="shared" si="5"/>
        <v>0.39955211040652588</v>
      </c>
      <c r="K94" s="163">
        <v>0</v>
      </c>
      <c r="L94" s="163">
        <v>0</v>
      </c>
      <c r="M94" s="163">
        <v>197539.4278530647</v>
      </c>
      <c r="N94" s="163">
        <v>340749.01458063861</v>
      </c>
      <c r="O94" s="163">
        <v>415162.29200978915</v>
      </c>
      <c r="P94" s="164">
        <v>-958399.37</v>
      </c>
      <c r="Q94" s="164">
        <v>-451085.92769278958</v>
      </c>
      <c r="R94" s="165">
        <v>-1312281.9088570974</v>
      </c>
      <c r="S94" s="87">
        <v>15499275.070474148</v>
      </c>
      <c r="T94" s="166">
        <v>4252506.8867617212</v>
      </c>
      <c r="U94" s="167">
        <v>19751781.957235869</v>
      </c>
      <c r="V94" s="167">
        <v>2046205.7801575302</v>
      </c>
      <c r="W94" s="63">
        <f t="shared" si="6"/>
        <v>21797987.737393398</v>
      </c>
      <c r="X94" s="168"/>
    </row>
    <row r="95" spans="1:24" s="169" customFormat="1" ht="16.5">
      <c r="A95" s="91">
        <v>245</v>
      </c>
      <c r="B95" s="86" t="s">
        <v>294</v>
      </c>
      <c r="C95" s="87">
        <v>37232</v>
      </c>
      <c r="D95" s="87">
        <v>57149650.110000007</v>
      </c>
      <c r="E95" s="87">
        <v>12677867.322797863</v>
      </c>
      <c r="F95" s="87">
        <v>69827517.432797864</v>
      </c>
      <c r="G95" s="160">
        <v>1357.49</v>
      </c>
      <c r="H95" s="161">
        <v>50542067.68</v>
      </c>
      <c r="I95" s="161">
        <v>19285449.752797864</v>
      </c>
      <c r="J95" s="162">
        <f t="shared" si="5"/>
        <v>0.2761869598379782</v>
      </c>
      <c r="K95" s="163">
        <v>0</v>
      </c>
      <c r="L95" s="163">
        <v>0</v>
      </c>
      <c r="M95" s="163">
        <v>334234.33756844612</v>
      </c>
      <c r="N95" s="163">
        <v>732888.94456479826</v>
      </c>
      <c r="O95" s="163">
        <v>332165.48263137182</v>
      </c>
      <c r="P95" s="164">
        <v>-5211410.0036999993</v>
      </c>
      <c r="Q95" s="164">
        <v>-1720497.251842746</v>
      </c>
      <c r="R95" s="165">
        <v>25258.537976205946</v>
      </c>
      <c r="S95" s="87">
        <v>13778089.799995938</v>
      </c>
      <c r="T95" s="166">
        <v>1956784.9399937501</v>
      </c>
      <c r="U95" s="167">
        <v>15734874.739989689</v>
      </c>
      <c r="V95" s="167">
        <v>4675190.8782400796</v>
      </c>
      <c r="W95" s="63">
        <f t="shared" si="6"/>
        <v>20410065.618229769</v>
      </c>
      <c r="X95" s="168"/>
    </row>
    <row r="96" spans="1:24" s="169" customFormat="1" ht="16.5">
      <c r="A96" s="91">
        <v>249</v>
      </c>
      <c r="B96" s="86" t="s">
        <v>295</v>
      </c>
      <c r="C96" s="87">
        <v>9443</v>
      </c>
      <c r="D96" s="87">
        <v>11650501.380000001</v>
      </c>
      <c r="E96" s="87">
        <v>2125266.1764022443</v>
      </c>
      <c r="F96" s="87">
        <v>13775767.556402246</v>
      </c>
      <c r="G96" s="160">
        <v>1357.49</v>
      </c>
      <c r="H96" s="161">
        <v>12818778.07</v>
      </c>
      <c r="I96" s="161">
        <v>956989.48640224524</v>
      </c>
      <c r="J96" s="162">
        <f t="shared" si="5"/>
        <v>6.9469050089879553E-2</v>
      </c>
      <c r="K96" s="163">
        <v>444669.96347200003</v>
      </c>
      <c r="L96" s="163">
        <v>0</v>
      </c>
      <c r="M96" s="163">
        <v>118130.30403558518</v>
      </c>
      <c r="N96" s="163">
        <v>177534.19790206361</v>
      </c>
      <c r="O96" s="163">
        <v>0</v>
      </c>
      <c r="P96" s="164">
        <v>-715542.63500000001</v>
      </c>
      <c r="Q96" s="164">
        <v>526304.52412093838</v>
      </c>
      <c r="R96" s="165">
        <v>987547.10459601216</v>
      </c>
      <c r="S96" s="87">
        <v>2495632.9455288444</v>
      </c>
      <c r="T96" s="166">
        <v>2859791.0480351103</v>
      </c>
      <c r="U96" s="167">
        <v>5355423.9935639547</v>
      </c>
      <c r="V96" s="167">
        <v>1633162.6152271177</v>
      </c>
      <c r="W96" s="63">
        <f t="shared" si="6"/>
        <v>6988586.6087910719</v>
      </c>
      <c r="X96" s="168"/>
    </row>
    <row r="97" spans="1:24" s="169" customFormat="1" ht="16.5">
      <c r="A97" s="91">
        <v>260</v>
      </c>
      <c r="B97" s="86" t="s">
        <v>297</v>
      </c>
      <c r="C97" s="87">
        <v>9877</v>
      </c>
      <c r="D97" s="87">
        <v>10714125.149999999</v>
      </c>
      <c r="E97" s="87">
        <v>3160289.9901561132</v>
      </c>
      <c r="F97" s="87">
        <v>13874415.140156113</v>
      </c>
      <c r="G97" s="160">
        <v>1357.49</v>
      </c>
      <c r="H97" s="161">
        <v>13407928.73</v>
      </c>
      <c r="I97" s="161">
        <v>466486.41015611216</v>
      </c>
      <c r="J97" s="162">
        <f t="shared" si="5"/>
        <v>3.3622059412506761E-2</v>
      </c>
      <c r="K97" s="163">
        <v>1095321.056256</v>
      </c>
      <c r="L97" s="163">
        <v>0</v>
      </c>
      <c r="M97" s="163">
        <v>126184.14859819986</v>
      </c>
      <c r="N97" s="163">
        <v>173380.55468344668</v>
      </c>
      <c r="O97" s="163">
        <v>0</v>
      </c>
      <c r="P97" s="164">
        <v>-600938.38</v>
      </c>
      <c r="Q97" s="164">
        <v>4288630.8812484732</v>
      </c>
      <c r="R97" s="165">
        <v>2817110.8710943582</v>
      </c>
      <c r="S97" s="87">
        <v>8366175.5420365902</v>
      </c>
      <c r="T97" s="166">
        <v>5037756.5376145076</v>
      </c>
      <c r="U97" s="167">
        <v>13403932.079651099</v>
      </c>
      <c r="V97" s="167">
        <v>2031567.3930610367</v>
      </c>
      <c r="W97" s="63">
        <f t="shared" si="6"/>
        <v>15435499.472712135</v>
      </c>
      <c r="X97" s="168"/>
    </row>
    <row r="98" spans="1:24" s="169" customFormat="1" ht="16.5">
      <c r="A98" s="91">
        <v>250</v>
      </c>
      <c r="B98" s="86" t="s">
        <v>80</v>
      </c>
      <c r="C98" s="87">
        <v>1808</v>
      </c>
      <c r="D98" s="87">
        <v>2011656.78</v>
      </c>
      <c r="E98" s="87">
        <v>483241.3226295255</v>
      </c>
      <c r="F98" s="87">
        <v>2494898.1026295256</v>
      </c>
      <c r="G98" s="160">
        <v>1357.49</v>
      </c>
      <c r="H98" s="161">
        <v>2454341.92</v>
      </c>
      <c r="I98" s="161">
        <v>40556.182629525661</v>
      </c>
      <c r="J98" s="162">
        <f t="shared" si="5"/>
        <v>1.6255646908697803E-2</v>
      </c>
      <c r="K98" s="163">
        <v>201016.81011199998</v>
      </c>
      <c r="L98" s="163">
        <v>0</v>
      </c>
      <c r="M98" s="163">
        <v>19877.209265671103</v>
      </c>
      <c r="N98" s="163">
        <v>33165.784694923525</v>
      </c>
      <c r="O98" s="163">
        <v>0</v>
      </c>
      <c r="P98" s="164">
        <v>-84826.815000000002</v>
      </c>
      <c r="Q98" s="164">
        <v>234900.40402432714</v>
      </c>
      <c r="R98" s="165">
        <v>96719.9979143323</v>
      </c>
      <c r="S98" s="87">
        <v>541409.57364077971</v>
      </c>
      <c r="T98" s="166">
        <v>695085.07506310323</v>
      </c>
      <c r="U98" s="167">
        <v>1236494.6487038829</v>
      </c>
      <c r="V98" s="167">
        <v>431444.35131757776</v>
      </c>
      <c r="W98" s="63">
        <f t="shared" si="6"/>
        <v>1667939.0000214607</v>
      </c>
      <c r="X98" s="168"/>
    </row>
    <row r="99" spans="1:24" s="169" customFormat="1" ht="16.5">
      <c r="A99" s="91">
        <v>322</v>
      </c>
      <c r="B99" s="86" t="s">
        <v>306</v>
      </c>
      <c r="C99" s="87">
        <v>6614</v>
      </c>
      <c r="D99" s="87">
        <v>7670057.9400000004</v>
      </c>
      <c r="E99" s="87">
        <v>5425714.889323242</v>
      </c>
      <c r="F99" s="87">
        <v>13095772.829323243</v>
      </c>
      <c r="G99" s="160">
        <v>1357.49</v>
      </c>
      <c r="H99" s="161">
        <v>8978438.8599999994</v>
      </c>
      <c r="I99" s="161">
        <v>4117333.9693232439</v>
      </c>
      <c r="J99" s="162">
        <f t="shared" si="5"/>
        <v>0.31440175566454276</v>
      </c>
      <c r="K99" s="163">
        <v>781158.11063999997</v>
      </c>
      <c r="L99" s="163">
        <v>0</v>
      </c>
      <c r="M99" s="163">
        <v>72875.790758569434</v>
      </c>
      <c r="N99" s="163">
        <v>117345.49371185749</v>
      </c>
      <c r="O99" s="163">
        <v>0</v>
      </c>
      <c r="P99" s="164">
        <v>-366689.33250000002</v>
      </c>
      <c r="Q99" s="164">
        <v>1334230.2620859423</v>
      </c>
      <c r="R99" s="165">
        <v>1290740.3265106499</v>
      </c>
      <c r="S99" s="87">
        <v>7346994.6205302626</v>
      </c>
      <c r="T99" s="166">
        <v>2021303.496589913</v>
      </c>
      <c r="U99" s="167">
        <v>9368298.1171201766</v>
      </c>
      <c r="V99" s="167">
        <v>1208245.3920031702</v>
      </c>
      <c r="W99" s="63">
        <f t="shared" si="6"/>
        <v>10576543.509123348</v>
      </c>
      <c r="X99" s="168"/>
    </row>
    <row r="100" spans="1:24" s="169" customFormat="1" ht="16.5">
      <c r="A100" s="91">
        <v>256</v>
      </c>
      <c r="B100" s="86" t="s">
        <v>81</v>
      </c>
      <c r="C100" s="87">
        <v>1581</v>
      </c>
      <c r="D100" s="87">
        <v>2603202.9900000007</v>
      </c>
      <c r="E100" s="87">
        <v>529993.39295130898</v>
      </c>
      <c r="F100" s="87">
        <v>3133196.3829513099</v>
      </c>
      <c r="G100" s="160">
        <v>1357.49</v>
      </c>
      <c r="H100" s="161">
        <v>2146191.69</v>
      </c>
      <c r="I100" s="161">
        <v>987004.69295130996</v>
      </c>
      <c r="J100" s="162">
        <f t="shared" si="5"/>
        <v>0.31501526630182125</v>
      </c>
      <c r="K100" s="163">
        <v>485622.51489599992</v>
      </c>
      <c r="L100" s="163">
        <v>0</v>
      </c>
      <c r="M100" s="163">
        <v>17967.954841472259</v>
      </c>
      <c r="N100" s="163">
        <v>18224.002675254738</v>
      </c>
      <c r="O100" s="163">
        <v>0</v>
      </c>
      <c r="P100" s="164">
        <v>-61797.345000000001</v>
      </c>
      <c r="Q100" s="164">
        <v>-39902.216606268856</v>
      </c>
      <c r="R100" s="165">
        <v>-236418.03507668569</v>
      </c>
      <c r="S100" s="87">
        <v>1170701.5686810822</v>
      </c>
      <c r="T100" s="166">
        <v>711089.46360920009</v>
      </c>
      <c r="U100" s="167">
        <v>1881791.0322902822</v>
      </c>
      <c r="V100" s="167">
        <v>320957.19256124331</v>
      </c>
      <c r="W100" s="63">
        <f t="shared" si="6"/>
        <v>2202748.2248515254</v>
      </c>
      <c r="X100" s="168"/>
    </row>
    <row r="101" spans="1:24" s="169" customFormat="1" ht="16.5">
      <c r="A101" s="91">
        <v>261</v>
      </c>
      <c r="B101" s="86" t="s">
        <v>82</v>
      </c>
      <c r="C101" s="87">
        <v>6523</v>
      </c>
      <c r="D101" s="87">
        <v>9059582.7800000012</v>
      </c>
      <c r="E101" s="87">
        <v>6385777.0327126281</v>
      </c>
      <c r="F101" s="87">
        <v>15445359.812712628</v>
      </c>
      <c r="G101" s="160">
        <v>1357.49</v>
      </c>
      <c r="H101" s="161">
        <v>8854907.2699999996</v>
      </c>
      <c r="I101" s="161">
        <v>6590452.5427126288</v>
      </c>
      <c r="J101" s="162">
        <f t="shared" si="5"/>
        <v>0.42669465927807121</v>
      </c>
      <c r="K101" s="163">
        <v>1942337.219856</v>
      </c>
      <c r="L101" s="163">
        <v>0</v>
      </c>
      <c r="M101" s="163">
        <v>95578.996293054399</v>
      </c>
      <c r="N101" s="163">
        <v>104085.86930506185</v>
      </c>
      <c r="O101" s="163">
        <v>29407.14392873309</v>
      </c>
      <c r="P101" s="164">
        <v>-300276.73500000004</v>
      </c>
      <c r="Q101" s="164">
        <v>-391404.62765453779</v>
      </c>
      <c r="R101" s="165">
        <v>1302529.457537344</v>
      </c>
      <c r="S101" s="87">
        <v>9372709.8669782858</v>
      </c>
      <c r="T101" s="166">
        <v>-145529.33118621551</v>
      </c>
      <c r="U101" s="167">
        <v>9227180.5357920695</v>
      </c>
      <c r="V101" s="167">
        <v>1231818.1386757225</v>
      </c>
      <c r="W101" s="63">
        <f t="shared" si="6"/>
        <v>10458998.674467793</v>
      </c>
      <c r="X101" s="168"/>
    </row>
    <row r="102" spans="1:24" s="169" customFormat="1" ht="16.5">
      <c r="A102" s="91">
        <v>263</v>
      </c>
      <c r="B102" s="86" t="s">
        <v>83</v>
      </c>
      <c r="C102" s="87">
        <v>7759</v>
      </c>
      <c r="D102" s="87">
        <v>10573572.629999999</v>
      </c>
      <c r="E102" s="87">
        <v>1954839.0417141367</v>
      </c>
      <c r="F102" s="87">
        <v>12528411.671714136</v>
      </c>
      <c r="G102" s="160">
        <v>1357.49</v>
      </c>
      <c r="H102" s="161">
        <v>10532764.91</v>
      </c>
      <c r="I102" s="161">
        <v>1995646.7617141362</v>
      </c>
      <c r="J102" s="162">
        <f t="shared" si="5"/>
        <v>0.15928968603576321</v>
      </c>
      <c r="K102" s="163">
        <v>395081.07964799996</v>
      </c>
      <c r="L102" s="163">
        <v>0</v>
      </c>
      <c r="M102" s="163">
        <v>84452.443758554204</v>
      </c>
      <c r="N102" s="163">
        <v>130109.17360865988</v>
      </c>
      <c r="O102" s="163">
        <v>0</v>
      </c>
      <c r="P102" s="164">
        <v>-504715.60499999998</v>
      </c>
      <c r="Q102" s="164">
        <v>1152212.158487858</v>
      </c>
      <c r="R102" s="165">
        <v>669973.4952983309</v>
      </c>
      <c r="S102" s="87">
        <v>3922759.5075155389</v>
      </c>
      <c r="T102" s="166">
        <v>4278648.5870025391</v>
      </c>
      <c r="U102" s="167">
        <v>8201408.0945180785</v>
      </c>
      <c r="V102" s="167">
        <v>1651508.4017070001</v>
      </c>
      <c r="W102" s="63">
        <f t="shared" si="6"/>
        <v>9852916.4962250777</v>
      </c>
      <c r="X102" s="168"/>
    </row>
    <row r="103" spans="1:24" s="169" customFormat="1" ht="16.5">
      <c r="A103" s="91">
        <v>265</v>
      </c>
      <c r="B103" s="86" t="s">
        <v>84</v>
      </c>
      <c r="C103" s="87">
        <v>1088</v>
      </c>
      <c r="D103" s="87">
        <v>1456864.6600000001</v>
      </c>
      <c r="E103" s="87">
        <v>546273.50687338854</v>
      </c>
      <c r="F103" s="87">
        <v>2003138.1668733887</v>
      </c>
      <c r="G103" s="160">
        <v>1357.49</v>
      </c>
      <c r="H103" s="161">
        <v>1476949.12</v>
      </c>
      <c r="I103" s="161">
        <v>526189.04687338858</v>
      </c>
      <c r="J103" s="162">
        <f t="shared" si="5"/>
        <v>0.26268235290763503</v>
      </c>
      <c r="K103" s="163">
        <v>341057.81452799996</v>
      </c>
      <c r="L103" s="163">
        <v>0</v>
      </c>
      <c r="M103" s="163">
        <v>9598.4361307614399</v>
      </c>
      <c r="N103" s="163">
        <v>18440.813876800104</v>
      </c>
      <c r="O103" s="163">
        <v>0</v>
      </c>
      <c r="P103" s="164">
        <v>-64732.729999999996</v>
      </c>
      <c r="Q103" s="164">
        <v>340895.71897904784</v>
      </c>
      <c r="R103" s="165">
        <v>147400.05252188485</v>
      </c>
      <c r="S103" s="87">
        <v>1318849.1529098828</v>
      </c>
      <c r="T103" s="166">
        <v>161075.8039908561</v>
      </c>
      <c r="U103" s="167">
        <v>1479924.9569007389</v>
      </c>
      <c r="V103" s="167">
        <v>242489.78091108031</v>
      </c>
      <c r="W103" s="63">
        <f t="shared" si="6"/>
        <v>1722414.7378118192</v>
      </c>
      <c r="X103" s="168"/>
    </row>
    <row r="104" spans="1:24" s="169" customFormat="1" ht="16.5">
      <c r="A104" s="91">
        <v>273</v>
      </c>
      <c r="B104" s="86" t="s">
        <v>85</v>
      </c>
      <c r="C104" s="87">
        <v>3989</v>
      </c>
      <c r="D104" s="87">
        <v>5872131.7799999993</v>
      </c>
      <c r="E104" s="87">
        <v>2444387.6639823755</v>
      </c>
      <c r="F104" s="87">
        <v>8316519.4439823749</v>
      </c>
      <c r="G104" s="160">
        <v>1357.49</v>
      </c>
      <c r="H104" s="161">
        <v>5415027.6100000003</v>
      </c>
      <c r="I104" s="161">
        <v>2901491.8339823745</v>
      </c>
      <c r="J104" s="162">
        <f t="shared" si="5"/>
        <v>0.3488829495951965</v>
      </c>
      <c r="K104" s="163">
        <v>1324765.6004319999</v>
      </c>
      <c r="L104" s="163">
        <v>0</v>
      </c>
      <c r="M104" s="163">
        <v>45524.144953110757</v>
      </c>
      <c r="N104" s="163">
        <v>59377.992053475071</v>
      </c>
      <c r="O104" s="163">
        <v>53155.345797608461</v>
      </c>
      <c r="P104" s="164">
        <v>-171499.66500000001</v>
      </c>
      <c r="Q104" s="164">
        <v>-268030.49669088877</v>
      </c>
      <c r="R104" s="165">
        <v>1323572.7433761363</v>
      </c>
      <c r="S104" s="87">
        <v>5268357.4989038166</v>
      </c>
      <c r="T104" s="166">
        <v>363822.01638160803</v>
      </c>
      <c r="U104" s="167">
        <v>5632179.5152854249</v>
      </c>
      <c r="V104" s="167">
        <v>750666.74848554737</v>
      </c>
      <c r="W104" s="63">
        <f t="shared" si="6"/>
        <v>6382846.2637709724</v>
      </c>
      <c r="X104" s="168"/>
    </row>
    <row r="105" spans="1:24" s="169" customFormat="1" ht="16.5">
      <c r="A105" s="91">
        <v>275</v>
      </c>
      <c r="B105" s="86" t="s">
        <v>86</v>
      </c>
      <c r="C105" s="87">
        <v>2586</v>
      </c>
      <c r="D105" s="87">
        <v>3200485.4599999995</v>
      </c>
      <c r="E105" s="87">
        <v>665587.94131127896</v>
      </c>
      <c r="F105" s="87">
        <v>3866073.4013112783</v>
      </c>
      <c r="G105" s="160">
        <v>1357.49</v>
      </c>
      <c r="H105" s="161">
        <v>3510469.14</v>
      </c>
      <c r="I105" s="161">
        <v>355604.26131127821</v>
      </c>
      <c r="J105" s="162">
        <f t="shared" si="5"/>
        <v>9.1980731972307064E-2</v>
      </c>
      <c r="K105" s="163">
        <v>155593.27567999999</v>
      </c>
      <c r="L105" s="163">
        <v>0</v>
      </c>
      <c r="M105" s="163">
        <v>28209.954093576875</v>
      </c>
      <c r="N105" s="163">
        <v>34354.18509185603</v>
      </c>
      <c r="O105" s="163">
        <v>0</v>
      </c>
      <c r="P105" s="164">
        <v>-153119.57999999999</v>
      </c>
      <c r="Q105" s="164">
        <v>595373.6805941792</v>
      </c>
      <c r="R105" s="165">
        <v>559061.58779389714</v>
      </c>
      <c r="S105" s="87">
        <v>1575077.3645647871</v>
      </c>
      <c r="T105" s="166">
        <v>1084185.0271255947</v>
      </c>
      <c r="U105" s="167">
        <v>2659262.3916903818</v>
      </c>
      <c r="V105" s="167">
        <v>533664.68344334664</v>
      </c>
      <c r="W105" s="63">
        <f t="shared" si="6"/>
        <v>3192927.0751337283</v>
      </c>
      <c r="X105" s="168"/>
    </row>
    <row r="106" spans="1:24" s="169" customFormat="1" ht="16.5">
      <c r="A106" s="91">
        <v>276</v>
      </c>
      <c r="B106" s="86" t="s">
        <v>300</v>
      </c>
      <c r="C106" s="87">
        <v>15035</v>
      </c>
      <c r="D106" s="87">
        <v>29099410.120000001</v>
      </c>
      <c r="E106" s="87">
        <v>2208241.1690138439</v>
      </c>
      <c r="F106" s="87">
        <v>31307651.289013844</v>
      </c>
      <c r="G106" s="160">
        <v>1357.49</v>
      </c>
      <c r="H106" s="161">
        <v>20409862.149999999</v>
      </c>
      <c r="I106" s="161">
        <v>10897789.139013845</v>
      </c>
      <c r="J106" s="162">
        <f t="shared" si="5"/>
        <v>0.34808708703223562</v>
      </c>
      <c r="K106" s="163">
        <v>0</v>
      </c>
      <c r="L106" s="163">
        <v>0</v>
      </c>
      <c r="M106" s="163">
        <v>110560.11683986273</v>
      </c>
      <c r="N106" s="163">
        <v>284209.34932471573</v>
      </c>
      <c r="O106" s="163">
        <v>62767.223240713371</v>
      </c>
      <c r="P106" s="164">
        <v>-938844.66500000004</v>
      </c>
      <c r="Q106" s="164">
        <v>2198641.1221422497</v>
      </c>
      <c r="R106" s="165">
        <v>729778.7348113755</v>
      </c>
      <c r="S106" s="87">
        <v>13344901.020372763</v>
      </c>
      <c r="T106" s="166">
        <v>5531496.8556397632</v>
      </c>
      <c r="U106" s="167">
        <v>18876397.876012526</v>
      </c>
      <c r="V106" s="167">
        <v>1985658.8470668362</v>
      </c>
      <c r="W106" s="63">
        <f t="shared" si="6"/>
        <v>20862056.723079361</v>
      </c>
      <c r="X106" s="168"/>
    </row>
    <row r="107" spans="1:24" s="169" customFormat="1" ht="16.5">
      <c r="A107" s="91">
        <v>499</v>
      </c>
      <c r="B107" s="86" t="s">
        <v>325</v>
      </c>
      <c r="C107" s="87">
        <v>19536</v>
      </c>
      <c r="D107" s="87">
        <v>35100425.680000007</v>
      </c>
      <c r="E107" s="87">
        <v>6984101.3875486478</v>
      </c>
      <c r="F107" s="87">
        <v>42084527.067548655</v>
      </c>
      <c r="G107" s="160">
        <v>1357.49</v>
      </c>
      <c r="H107" s="161">
        <v>26519924.640000001</v>
      </c>
      <c r="I107" s="161">
        <v>15564602.427548654</v>
      </c>
      <c r="J107" s="162">
        <f t="shared" si="5"/>
        <v>0.36984144796414992</v>
      </c>
      <c r="K107" s="163">
        <v>0</v>
      </c>
      <c r="L107" s="163">
        <v>0</v>
      </c>
      <c r="M107" s="163">
        <v>146268.88094326353</v>
      </c>
      <c r="N107" s="163">
        <v>371509.36653419555</v>
      </c>
      <c r="O107" s="163">
        <v>30798.56206339223</v>
      </c>
      <c r="P107" s="164">
        <v>-795276.05</v>
      </c>
      <c r="Q107" s="164">
        <v>2760043.699478507</v>
      </c>
      <c r="R107" s="165">
        <v>1103093.5689282147</v>
      </c>
      <c r="S107" s="87">
        <v>19181040.455496229</v>
      </c>
      <c r="T107" s="166">
        <v>4518204.4610865274</v>
      </c>
      <c r="U107" s="167">
        <v>23699244.916582756</v>
      </c>
      <c r="V107" s="167">
        <v>2748744.1274889177</v>
      </c>
      <c r="W107" s="63">
        <f t="shared" si="6"/>
        <v>26447989.044071674</v>
      </c>
      <c r="X107" s="168"/>
    </row>
    <row r="108" spans="1:24" s="169" customFormat="1" ht="16.5">
      <c r="A108" s="91">
        <v>280</v>
      </c>
      <c r="B108" s="86" t="s">
        <v>87</v>
      </c>
      <c r="C108" s="87">
        <v>2050</v>
      </c>
      <c r="D108" s="87">
        <v>2757524.23</v>
      </c>
      <c r="E108" s="87">
        <v>1222250.1554579984</v>
      </c>
      <c r="F108" s="87">
        <v>3979774.3854579981</v>
      </c>
      <c r="G108" s="160">
        <v>1357.49</v>
      </c>
      <c r="H108" s="161">
        <v>2782854.5</v>
      </c>
      <c r="I108" s="161">
        <v>1196919.8854579981</v>
      </c>
      <c r="J108" s="162">
        <f t="shared" si="5"/>
        <v>0.30075068823788487</v>
      </c>
      <c r="K108" s="163">
        <v>244659.23439999999</v>
      </c>
      <c r="L108" s="163">
        <v>0</v>
      </c>
      <c r="M108" s="163">
        <v>19420.632595787785</v>
      </c>
      <c r="N108" s="163">
        <v>26955.628106161814</v>
      </c>
      <c r="O108" s="163">
        <v>0</v>
      </c>
      <c r="P108" s="164">
        <v>-88782.68</v>
      </c>
      <c r="Q108" s="164">
        <v>-113659.99689489689</v>
      </c>
      <c r="R108" s="165">
        <v>186605.95704321098</v>
      </c>
      <c r="S108" s="87">
        <v>1472118.6607082619</v>
      </c>
      <c r="T108" s="166">
        <v>879915.82424411341</v>
      </c>
      <c r="U108" s="167">
        <v>2352034.4849523753</v>
      </c>
      <c r="V108" s="167">
        <v>506538.17748261482</v>
      </c>
      <c r="W108" s="63">
        <f t="shared" si="6"/>
        <v>2858572.6624349901</v>
      </c>
      <c r="X108" s="168"/>
    </row>
    <row r="109" spans="1:24" s="169" customFormat="1" ht="16.5">
      <c r="A109" s="91">
        <v>284</v>
      </c>
      <c r="B109" s="86" t="s">
        <v>301</v>
      </c>
      <c r="C109" s="87">
        <v>2271</v>
      </c>
      <c r="D109" s="87">
        <v>2954649.1900000004</v>
      </c>
      <c r="E109" s="87">
        <v>483877.57234502153</v>
      </c>
      <c r="F109" s="87">
        <v>3438526.7623450221</v>
      </c>
      <c r="G109" s="160">
        <v>1357.49</v>
      </c>
      <c r="H109" s="161">
        <v>3082859.79</v>
      </c>
      <c r="I109" s="161">
        <v>355666.97234502202</v>
      </c>
      <c r="J109" s="162">
        <f t="shared" si="5"/>
        <v>0.10343585986879528</v>
      </c>
      <c r="K109" s="163">
        <v>990.13177599999995</v>
      </c>
      <c r="L109" s="163">
        <v>0</v>
      </c>
      <c r="M109" s="163">
        <v>29321.893095060699</v>
      </c>
      <c r="N109" s="163">
        <v>39828.122460892824</v>
      </c>
      <c r="O109" s="163">
        <v>0</v>
      </c>
      <c r="P109" s="164">
        <v>-110622</v>
      </c>
      <c r="Q109" s="164">
        <v>1055346.3034045529</v>
      </c>
      <c r="R109" s="165">
        <v>853011.55306537787</v>
      </c>
      <c r="S109" s="87">
        <v>2223542.9761469061</v>
      </c>
      <c r="T109" s="166">
        <v>971338.38039449917</v>
      </c>
      <c r="U109" s="167">
        <v>3194881.3565414054</v>
      </c>
      <c r="V109" s="167">
        <v>461860.70718351577</v>
      </c>
      <c r="W109" s="63">
        <f t="shared" si="6"/>
        <v>3656742.0637249211</v>
      </c>
      <c r="X109" s="168"/>
    </row>
    <row r="110" spans="1:24" s="169" customFormat="1" ht="16.5">
      <c r="A110" s="91">
        <v>285</v>
      </c>
      <c r="B110" s="86" t="s">
        <v>88</v>
      </c>
      <c r="C110" s="87">
        <v>51241</v>
      </c>
      <c r="D110" s="87">
        <v>62848203.470000006</v>
      </c>
      <c r="E110" s="87">
        <v>14558289.424362665</v>
      </c>
      <c r="F110" s="87">
        <v>77406492.894362673</v>
      </c>
      <c r="G110" s="160">
        <v>1357.49</v>
      </c>
      <c r="H110" s="161">
        <v>69559145.090000004</v>
      </c>
      <c r="I110" s="161">
        <v>7847347.8043626696</v>
      </c>
      <c r="J110" s="162">
        <f t="shared" si="5"/>
        <v>0.10137841815249291</v>
      </c>
      <c r="K110" s="163">
        <v>0</v>
      </c>
      <c r="L110" s="163">
        <v>0</v>
      </c>
      <c r="M110" s="163">
        <v>738629.14641174336</v>
      </c>
      <c r="N110" s="163">
        <v>1004851.119303679</v>
      </c>
      <c r="O110" s="163">
        <v>0</v>
      </c>
      <c r="P110" s="164">
        <v>-5832246.1299000001</v>
      </c>
      <c r="Q110" s="164">
        <v>931007.5410607052</v>
      </c>
      <c r="R110" s="165">
        <v>3945298.2948206807</v>
      </c>
      <c r="S110" s="87">
        <v>8634887.7760594785</v>
      </c>
      <c r="T110" s="166">
        <v>11048007.734815372</v>
      </c>
      <c r="U110" s="167">
        <v>19682895.510874853</v>
      </c>
      <c r="V110" s="167">
        <v>7552425.6732155401</v>
      </c>
      <c r="W110" s="63">
        <f t="shared" si="6"/>
        <v>27235321.184090391</v>
      </c>
      <c r="X110" s="168"/>
    </row>
    <row r="111" spans="1:24" s="169" customFormat="1" ht="16.5">
      <c r="A111" s="91">
        <v>286</v>
      </c>
      <c r="B111" s="86" t="s">
        <v>89</v>
      </c>
      <c r="C111" s="87">
        <v>80454</v>
      </c>
      <c r="D111" s="87">
        <v>99615274.160000011</v>
      </c>
      <c r="E111" s="87">
        <v>15672312.430314125</v>
      </c>
      <c r="F111" s="87">
        <v>115287586.59031413</v>
      </c>
      <c r="G111" s="160">
        <v>1357.49</v>
      </c>
      <c r="H111" s="161">
        <v>109215500.45999999</v>
      </c>
      <c r="I111" s="161">
        <v>6072086.1303141415</v>
      </c>
      <c r="J111" s="162">
        <f t="shared" si="5"/>
        <v>5.2669036709840251E-2</v>
      </c>
      <c r="K111" s="163">
        <v>0</v>
      </c>
      <c r="L111" s="163">
        <v>0</v>
      </c>
      <c r="M111" s="163">
        <v>991392.07758646156</v>
      </c>
      <c r="N111" s="163">
        <v>1611620.6405131465</v>
      </c>
      <c r="O111" s="163">
        <v>0</v>
      </c>
      <c r="P111" s="164">
        <v>-6202438.4722999996</v>
      </c>
      <c r="Q111" s="164">
        <v>-3126300.4579730504</v>
      </c>
      <c r="R111" s="165">
        <v>380486.66664846765</v>
      </c>
      <c r="S111" s="87">
        <v>-273153.41521083191</v>
      </c>
      <c r="T111" s="166">
        <v>13327099.781027677</v>
      </c>
      <c r="U111" s="167">
        <v>13053946.365816845</v>
      </c>
      <c r="V111" s="167">
        <v>12668352.130795924</v>
      </c>
      <c r="W111" s="63">
        <f t="shared" si="6"/>
        <v>25722298.496612769</v>
      </c>
      <c r="X111" s="168"/>
    </row>
    <row r="112" spans="1:24" s="169" customFormat="1" ht="16.5">
      <c r="A112" s="91">
        <v>287</v>
      </c>
      <c r="B112" s="86" t="s">
        <v>302</v>
      </c>
      <c r="C112" s="87">
        <v>6380</v>
      </c>
      <c r="D112" s="87">
        <v>7273462.9000000004</v>
      </c>
      <c r="E112" s="87">
        <v>2464554.5605779905</v>
      </c>
      <c r="F112" s="87">
        <v>9738017.4605779909</v>
      </c>
      <c r="G112" s="160">
        <v>1357.49</v>
      </c>
      <c r="H112" s="161">
        <v>8660786.1999999993</v>
      </c>
      <c r="I112" s="161">
        <v>1077231.2605779916</v>
      </c>
      <c r="J112" s="162">
        <f t="shared" si="5"/>
        <v>0.11062120857134441</v>
      </c>
      <c r="K112" s="163">
        <v>367653.7098666667</v>
      </c>
      <c r="L112" s="163">
        <v>0</v>
      </c>
      <c r="M112" s="163">
        <v>76410.088155561927</v>
      </c>
      <c r="N112" s="163">
        <v>96838.852772940212</v>
      </c>
      <c r="O112" s="163">
        <v>0</v>
      </c>
      <c r="P112" s="164">
        <v>-265658.06000000006</v>
      </c>
      <c r="Q112" s="164">
        <v>1073269.7562788855</v>
      </c>
      <c r="R112" s="165">
        <v>717008.02769912384</v>
      </c>
      <c r="S112" s="87">
        <v>3142753.6353511699</v>
      </c>
      <c r="T112" s="166">
        <v>2093963.4735050593</v>
      </c>
      <c r="U112" s="167">
        <v>5236717.1088562291</v>
      </c>
      <c r="V112" s="167">
        <v>1353305.5601924181</v>
      </c>
      <c r="W112" s="63">
        <f t="shared" si="6"/>
        <v>6590022.6690486474</v>
      </c>
      <c r="X112" s="168"/>
    </row>
    <row r="113" spans="1:24" s="169" customFormat="1" ht="16.5">
      <c r="A113" s="91">
        <v>288</v>
      </c>
      <c r="B113" s="86" t="s">
        <v>303</v>
      </c>
      <c r="C113" s="87">
        <v>6442</v>
      </c>
      <c r="D113" s="87">
        <v>10283488.199999999</v>
      </c>
      <c r="E113" s="87">
        <v>2753685.2564114532</v>
      </c>
      <c r="F113" s="87">
        <v>13037173.456411453</v>
      </c>
      <c r="G113" s="160">
        <v>1357.49</v>
      </c>
      <c r="H113" s="161">
        <v>8744950.5800000001</v>
      </c>
      <c r="I113" s="161">
        <v>4292222.8764114529</v>
      </c>
      <c r="J113" s="162">
        <f t="shared" si="5"/>
        <v>0.3292295596712041</v>
      </c>
      <c r="K113" s="163">
        <v>0</v>
      </c>
      <c r="L113" s="163">
        <v>0</v>
      </c>
      <c r="M113" s="163">
        <v>69210.599590692713</v>
      </c>
      <c r="N113" s="163">
        <v>106389.26404738368</v>
      </c>
      <c r="O113" s="163">
        <v>0</v>
      </c>
      <c r="P113" s="164">
        <v>-239651.685</v>
      </c>
      <c r="Q113" s="164">
        <v>-814309.59776317223</v>
      </c>
      <c r="R113" s="165">
        <v>-842181.69835989841</v>
      </c>
      <c r="S113" s="87">
        <v>2571679.7589264582</v>
      </c>
      <c r="T113" s="166">
        <v>1884504.2669077581</v>
      </c>
      <c r="U113" s="167">
        <v>4456184.0258342158</v>
      </c>
      <c r="V113" s="167">
        <v>1240307.1289880052</v>
      </c>
      <c r="W113" s="63">
        <f t="shared" si="6"/>
        <v>5696491.154822221</v>
      </c>
      <c r="X113" s="168"/>
    </row>
    <row r="114" spans="1:24" s="169" customFormat="1" ht="16.5">
      <c r="A114" s="91">
        <v>290</v>
      </c>
      <c r="B114" s="86" t="s">
        <v>90</v>
      </c>
      <c r="C114" s="87">
        <v>7928</v>
      </c>
      <c r="D114" s="87">
        <v>8393955.7299999986</v>
      </c>
      <c r="E114" s="87">
        <v>4651064.2149116918</v>
      </c>
      <c r="F114" s="87">
        <v>13045019.94491169</v>
      </c>
      <c r="G114" s="160">
        <v>1357.49</v>
      </c>
      <c r="H114" s="161">
        <v>10762180.720000001</v>
      </c>
      <c r="I114" s="161">
        <v>2282839.2249116898</v>
      </c>
      <c r="J114" s="162">
        <f t="shared" si="5"/>
        <v>0.17499699000476643</v>
      </c>
      <c r="K114" s="163">
        <v>1051142.5056639998</v>
      </c>
      <c r="L114" s="163">
        <v>0</v>
      </c>
      <c r="M114" s="163">
        <v>97883.180151266206</v>
      </c>
      <c r="N114" s="163">
        <v>147810.36784308395</v>
      </c>
      <c r="O114" s="163">
        <v>0</v>
      </c>
      <c r="P114" s="164">
        <v>-430926.85</v>
      </c>
      <c r="Q114" s="164">
        <v>-464708.15251307294</v>
      </c>
      <c r="R114" s="165">
        <v>287056.14183100866</v>
      </c>
      <c r="S114" s="87">
        <v>2971096.4178879759</v>
      </c>
      <c r="T114" s="166">
        <v>2391188.9874292002</v>
      </c>
      <c r="U114" s="167">
        <v>5362285.4053171761</v>
      </c>
      <c r="V114" s="167">
        <v>1615371.9588127958</v>
      </c>
      <c r="W114" s="63">
        <f t="shared" si="6"/>
        <v>6977657.3641299717</v>
      </c>
      <c r="X114" s="168"/>
    </row>
    <row r="115" spans="1:24" s="169" customFormat="1" ht="16.5">
      <c r="A115" s="91">
        <v>291</v>
      </c>
      <c r="B115" s="86" t="s">
        <v>304</v>
      </c>
      <c r="C115" s="87">
        <v>2158</v>
      </c>
      <c r="D115" s="87">
        <v>1828299.8</v>
      </c>
      <c r="E115" s="87">
        <v>790454.79271941772</v>
      </c>
      <c r="F115" s="87">
        <v>2618754.592719418</v>
      </c>
      <c r="G115" s="160">
        <v>1357.49</v>
      </c>
      <c r="H115" s="161">
        <v>2929463.42</v>
      </c>
      <c r="I115" s="161">
        <v>-310708.82728058193</v>
      </c>
      <c r="J115" s="162">
        <f t="shared" si="5"/>
        <v>-0.11864755412531024</v>
      </c>
      <c r="K115" s="163">
        <v>273386.12641599996</v>
      </c>
      <c r="L115" s="163">
        <v>0</v>
      </c>
      <c r="M115" s="163">
        <v>23119.871545727943</v>
      </c>
      <c r="N115" s="163">
        <v>43478.459183165745</v>
      </c>
      <c r="O115" s="163">
        <v>0</v>
      </c>
      <c r="P115" s="164">
        <v>-117549.3425</v>
      </c>
      <c r="Q115" s="164">
        <v>950904.73402385158</v>
      </c>
      <c r="R115" s="165">
        <v>896243.77007172839</v>
      </c>
      <c r="S115" s="87">
        <v>1758874.7914598917</v>
      </c>
      <c r="T115" s="166">
        <v>16486.582582292525</v>
      </c>
      <c r="U115" s="167">
        <v>1775361.3740421843</v>
      </c>
      <c r="V115" s="167">
        <v>426520.64976935624</v>
      </c>
      <c r="W115" s="63">
        <f t="shared" si="6"/>
        <v>2201882.0238115406</v>
      </c>
      <c r="X115" s="168"/>
    </row>
    <row r="116" spans="1:24" s="169" customFormat="1" ht="16.5">
      <c r="A116" s="91">
        <v>271</v>
      </c>
      <c r="B116" s="86" t="s">
        <v>298</v>
      </c>
      <c r="C116" s="87">
        <v>6951</v>
      </c>
      <c r="D116" s="87">
        <v>8675467.7100000009</v>
      </c>
      <c r="E116" s="87">
        <v>1368272.1875128099</v>
      </c>
      <c r="F116" s="87">
        <v>10043739.89751281</v>
      </c>
      <c r="G116" s="160">
        <v>1357.49</v>
      </c>
      <c r="H116" s="161">
        <v>9435912.9900000002</v>
      </c>
      <c r="I116" s="161">
        <v>607826.90751281008</v>
      </c>
      <c r="J116" s="162">
        <f t="shared" si="5"/>
        <v>6.0517985702052059E-2</v>
      </c>
      <c r="K116" s="163">
        <v>0</v>
      </c>
      <c r="L116" s="163">
        <v>0</v>
      </c>
      <c r="M116" s="163">
        <v>78630.299774049228</v>
      </c>
      <c r="N116" s="163">
        <v>115307.35271414195</v>
      </c>
      <c r="O116" s="163">
        <v>0</v>
      </c>
      <c r="P116" s="164">
        <v>-480073.89999999997</v>
      </c>
      <c r="Q116" s="164">
        <v>234415.18435002558</v>
      </c>
      <c r="R116" s="165">
        <v>170333.65025739381</v>
      </c>
      <c r="S116" s="87">
        <v>726439.49460842065</v>
      </c>
      <c r="T116" s="166">
        <v>3115413.5811733869</v>
      </c>
      <c r="U116" s="167">
        <v>3841853.0757818073</v>
      </c>
      <c r="V116" s="167">
        <v>1351382.8080192653</v>
      </c>
      <c r="W116" s="63">
        <f t="shared" si="6"/>
        <v>5193235.8838010728</v>
      </c>
      <c r="X116" s="168"/>
    </row>
    <row r="117" spans="1:24" s="169" customFormat="1" ht="16.5">
      <c r="A117" s="91">
        <v>297</v>
      </c>
      <c r="B117" s="86" t="s">
        <v>91</v>
      </c>
      <c r="C117" s="87">
        <v>121543</v>
      </c>
      <c r="D117" s="87">
        <v>163548980.03</v>
      </c>
      <c r="E117" s="87">
        <v>22337705.131896209</v>
      </c>
      <c r="F117" s="87">
        <v>185886685.1618962</v>
      </c>
      <c r="G117" s="160">
        <v>1357.49</v>
      </c>
      <c r="H117" s="161">
        <v>164993407.06999999</v>
      </c>
      <c r="I117" s="161">
        <v>20893278.091896206</v>
      </c>
      <c r="J117" s="162">
        <f t="shared" si="5"/>
        <v>0.11239792712264146</v>
      </c>
      <c r="K117" s="163">
        <v>0</v>
      </c>
      <c r="L117" s="163">
        <v>0</v>
      </c>
      <c r="M117" s="163">
        <v>1618280.0030151876</v>
      </c>
      <c r="N117" s="163">
        <v>2357151.1227374398</v>
      </c>
      <c r="O117" s="163">
        <v>975455.21226113336</v>
      </c>
      <c r="P117" s="164">
        <v>-13411947.239900002</v>
      </c>
      <c r="Q117" s="164">
        <v>-14117505.026139481</v>
      </c>
      <c r="R117" s="165">
        <v>-6481568.6417166879</v>
      </c>
      <c r="S117" s="87">
        <v>-8166856.4778461978</v>
      </c>
      <c r="T117" s="166">
        <v>25985031.67949415</v>
      </c>
      <c r="U117" s="167">
        <v>17818175.201647952</v>
      </c>
      <c r="V117" s="167">
        <v>18544441.768252805</v>
      </c>
      <c r="W117" s="63">
        <f t="shared" si="6"/>
        <v>36362616.969900757</v>
      </c>
      <c r="X117" s="168"/>
    </row>
    <row r="118" spans="1:24" s="169" customFormat="1" ht="16.5">
      <c r="A118" s="91">
        <v>300</v>
      </c>
      <c r="B118" s="86" t="s">
        <v>92</v>
      </c>
      <c r="C118" s="87">
        <v>3528</v>
      </c>
      <c r="D118" s="87">
        <v>4789698.57</v>
      </c>
      <c r="E118" s="87">
        <v>650950.08396406367</v>
      </c>
      <c r="F118" s="87">
        <v>5440648.6539640641</v>
      </c>
      <c r="G118" s="160">
        <v>1357.49</v>
      </c>
      <c r="H118" s="161">
        <v>4789224.72</v>
      </c>
      <c r="I118" s="161">
        <v>651423.93396406434</v>
      </c>
      <c r="J118" s="162">
        <f t="shared" si="5"/>
        <v>0.11973277000517869</v>
      </c>
      <c r="K118" s="163">
        <v>87345.076223999989</v>
      </c>
      <c r="L118" s="163">
        <v>0</v>
      </c>
      <c r="M118" s="163">
        <v>45686.246895727389</v>
      </c>
      <c r="N118" s="163">
        <v>61476.737540519302</v>
      </c>
      <c r="O118" s="163">
        <v>0</v>
      </c>
      <c r="P118" s="164">
        <v>-159755.73000000001</v>
      </c>
      <c r="Q118" s="164">
        <v>1455854.0474903292</v>
      </c>
      <c r="R118" s="164">
        <v>816011.03948278818</v>
      </c>
      <c r="S118" s="87">
        <v>2958041.3515974288</v>
      </c>
      <c r="T118" s="166">
        <v>1800603.3388121307</v>
      </c>
      <c r="U118" s="167">
        <v>4758644.6904095598</v>
      </c>
      <c r="V118" s="167">
        <v>724719.67863877001</v>
      </c>
      <c r="W118" s="63">
        <f t="shared" si="6"/>
        <v>5483364.36904833</v>
      </c>
      <c r="X118" s="168"/>
    </row>
    <row r="119" spans="1:24" s="169" customFormat="1" ht="16.5">
      <c r="A119" s="91">
        <v>301</v>
      </c>
      <c r="B119" s="86" t="s">
        <v>93</v>
      </c>
      <c r="C119" s="87">
        <v>20197</v>
      </c>
      <c r="D119" s="87">
        <v>27762619.629999999</v>
      </c>
      <c r="E119" s="87">
        <v>3354520.2922980632</v>
      </c>
      <c r="F119" s="87">
        <v>31117139.922298063</v>
      </c>
      <c r="G119" s="160">
        <v>1357.49</v>
      </c>
      <c r="H119" s="161">
        <v>27417225.530000001</v>
      </c>
      <c r="I119" s="161">
        <v>3699914.3922980614</v>
      </c>
      <c r="J119" s="162">
        <f t="shared" si="5"/>
        <v>0.11890277838956401</v>
      </c>
      <c r="K119" s="163">
        <v>0</v>
      </c>
      <c r="L119" s="163">
        <v>0</v>
      </c>
      <c r="M119" s="163">
        <v>232993.5176332898</v>
      </c>
      <c r="N119" s="163">
        <v>355857.17009708204</v>
      </c>
      <c r="O119" s="163">
        <v>0</v>
      </c>
      <c r="P119" s="164">
        <v>-1160050.69</v>
      </c>
      <c r="Q119" s="164">
        <v>717073.25065928139</v>
      </c>
      <c r="R119" s="165">
        <v>-633320.12612438854</v>
      </c>
      <c r="S119" s="87">
        <v>3212467.5145633263</v>
      </c>
      <c r="T119" s="166">
        <v>11011585.940417103</v>
      </c>
      <c r="U119" s="167">
        <v>14224053.454980429</v>
      </c>
      <c r="V119" s="167">
        <v>4127779.3451967547</v>
      </c>
      <c r="W119" s="63">
        <f t="shared" si="6"/>
        <v>18351832.800177183</v>
      </c>
      <c r="X119" s="168"/>
    </row>
    <row r="120" spans="1:24" s="169" customFormat="1" ht="16.5">
      <c r="A120" s="91">
        <v>305</v>
      </c>
      <c r="B120" s="86" t="s">
        <v>94</v>
      </c>
      <c r="C120" s="87">
        <v>15165</v>
      </c>
      <c r="D120" s="87">
        <v>20967173.48</v>
      </c>
      <c r="E120" s="87">
        <v>5692221.3808946768</v>
      </c>
      <c r="F120" s="87">
        <v>26659394.860894676</v>
      </c>
      <c r="G120" s="160">
        <v>1357.49</v>
      </c>
      <c r="H120" s="161">
        <v>20586335.850000001</v>
      </c>
      <c r="I120" s="161">
        <v>6073059.0108946748</v>
      </c>
      <c r="J120" s="162">
        <f t="shared" si="5"/>
        <v>0.22780183280915123</v>
      </c>
      <c r="K120" s="163">
        <v>835787.47224000003</v>
      </c>
      <c r="L120" s="163">
        <v>0</v>
      </c>
      <c r="M120" s="163">
        <v>200611.92976566925</v>
      </c>
      <c r="N120" s="163">
        <v>256510.44655862308</v>
      </c>
      <c r="O120" s="163">
        <v>0</v>
      </c>
      <c r="P120" s="164">
        <v>-867259.375</v>
      </c>
      <c r="Q120" s="164">
        <v>1997457.3543863457</v>
      </c>
      <c r="R120" s="165">
        <v>2425928.9941001441</v>
      </c>
      <c r="S120" s="87">
        <v>10922095.832945457</v>
      </c>
      <c r="T120" s="166">
        <v>4267574.7514824336</v>
      </c>
      <c r="U120" s="167">
        <v>15189670.584427889</v>
      </c>
      <c r="V120" s="167">
        <v>2682599.9875350748</v>
      </c>
      <c r="W120" s="63">
        <f t="shared" si="6"/>
        <v>17872270.571962964</v>
      </c>
      <c r="X120" s="168"/>
    </row>
    <row r="121" spans="1:24" s="169" customFormat="1" ht="16.5">
      <c r="A121" s="91">
        <v>257</v>
      </c>
      <c r="B121" s="86" t="s">
        <v>296</v>
      </c>
      <c r="C121" s="87">
        <v>40433</v>
      </c>
      <c r="D121" s="87">
        <v>71280519.849999994</v>
      </c>
      <c r="E121" s="87">
        <v>12919949.152742865</v>
      </c>
      <c r="F121" s="87">
        <v>84200469.002742857</v>
      </c>
      <c r="G121" s="160">
        <v>1357.49</v>
      </c>
      <c r="H121" s="161">
        <v>54887393.170000002</v>
      </c>
      <c r="I121" s="161">
        <v>29313075.832742855</v>
      </c>
      <c r="J121" s="162">
        <f t="shared" si="5"/>
        <v>0.34813435340589338</v>
      </c>
      <c r="K121" s="163">
        <v>0</v>
      </c>
      <c r="L121" s="163">
        <v>0</v>
      </c>
      <c r="M121" s="163">
        <v>299218.11596998025</v>
      </c>
      <c r="N121" s="163">
        <v>637060.8387965149</v>
      </c>
      <c r="O121" s="163">
        <v>398116.5847452177</v>
      </c>
      <c r="P121" s="164">
        <v>-3500386.7064999999</v>
      </c>
      <c r="Q121" s="164">
        <v>4828326.396470353</v>
      </c>
      <c r="R121" s="165">
        <v>3559200.5384789906</v>
      </c>
      <c r="S121" s="87">
        <v>35534611.60070391</v>
      </c>
      <c r="T121" s="166">
        <v>-638698.6141656473</v>
      </c>
      <c r="U121" s="167">
        <v>34895912.986538261</v>
      </c>
      <c r="V121" s="167">
        <v>4365729.6578093395</v>
      </c>
      <c r="W121" s="63">
        <f t="shared" si="6"/>
        <v>39261642.644347601</v>
      </c>
      <c r="X121" s="168"/>
    </row>
    <row r="122" spans="1:24" s="169" customFormat="1" ht="16.5">
      <c r="A122" s="91">
        <v>312</v>
      </c>
      <c r="B122" s="86" t="s">
        <v>96</v>
      </c>
      <c r="C122" s="87">
        <v>1232</v>
      </c>
      <c r="D122" s="87">
        <v>1718303.5400000003</v>
      </c>
      <c r="E122" s="87">
        <v>485485.82007080963</v>
      </c>
      <c r="F122" s="87">
        <v>2203789.3600708097</v>
      </c>
      <c r="G122" s="160">
        <v>1357.49</v>
      </c>
      <c r="H122" s="161">
        <v>1672427.68</v>
      </c>
      <c r="I122" s="161">
        <v>531361.68007080979</v>
      </c>
      <c r="J122" s="162">
        <f t="shared" si="5"/>
        <v>0.24111273504548394</v>
      </c>
      <c r="K122" s="163">
        <v>152472.76351999998</v>
      </c>
      <c r="L122" s="163">
        <v>0</v>
      </c>
      <c r="M122" s="163">
        <v>16135.01818696748</v>
      </c>
      <c r="N122" s="163">
        <v>24260.365095171775</v>
      </c>
      <c r="O122" s="163">
        <v>0</v>
      </c>
      <c r="P122" s="164">
        <v>-62924.605000000003</v>
      </c>
      <c r="Q122" s="164">
        <v>98108.208258273487</v>
      </c>
      <c r="R122" s="165">
        <v>-12640.698763405486</v>
      </c>
      <c r="S122" s="87">
        <v>746772.73136781703</v>
      </c>
      <c r="T122" s="166">
        <v>65333.05549811283</v>
      </c>
      <c r="U122" s="167">
        <v>812105.78686592984</v>
      </c>
      <c r="V122" s="167">
        <v>274771.75104361918</v>
      </c>
      <c r="W122" s="63">
        <f t="shared" si="6"/>
        <v>1086877.537909549</v>
      </c>
      <c r="X122" s="168"/>
    </row>
    <row r="123" spans="1:24" s="169" customFormat="1" ht="16.5">
      <c r="A123" s="91">
        <v>316</v>
      </c>
      <c r="B123" s="86" t="s">
        <v>97</v>
      </c>
      <c r="C123" s="87">
        <v>4245</v>
      </c>
      <c r="D123" s="87">
        <v>5255115.53</v>
      </c>
      <c r="E123" s="87">
        <v>908782.04488814995</v>
      </c>
      <c r="F123" s="87">
        <v>6163897.5748881502</v>
      </c>
      <c r="G123" s="160">
        <v>1357.49</v>
      </c>
      <c r="H123" s="161">
        <v>5762545.0499999998</v>
      </c>
      <c r="I123" s="161">
        <v>401352.52488815039</v>
      </c>
      <c r="J123" s="162">
        <f t="shared" si="5"/>
        <v>6.5113431884927672E-2</v>
      </c>
      <c r="K123" s="163">
        <v>0</v>
      </c>
      <c r="L123" s="163">
        <v>0</v>
      </c>
      <c r="M123" s="163">
        <v>45557.500080643018</v>
      </c>
      <c r="N123" s="163">
        <v>69062.417692310075</v>
      </c>
      <c r="O123" s="163">
        <v>0</v>
      </c>
      <c r="P123" s="164">
        <v>-423777.73249999998</v>
      </c>
      <c r="Q123" s="164">
        <v>-345227.75280109228</v>
      </c>
      <c r="R123" s="165">
        <v>-308798.81497438921</v>
      </c>
      <c r="S123" s="87">
        <v>-561831.85761437798</v>
      </c>
      <c r="T123" s="166">
        <v>1837615.2202056232</v>
      </c>
      <c r="U123" s="167">
        <v>1275783.3625912452</v>
      </c>
      <c r="V123" s="167">
        <v>805374.54313310259</v>
      </c>
      <c r="W123" s="63">
        <f t="shared" si="6"/>
        <v>2081157.9057243478</v>
      </c>
      <c r="X123" s="168"/>
    </row>
    <row r="124" spans="1:24" s="169" customFormat="1" ht="16.5">
      <c r="A124" s="91">
        <v>317</v>
      </c>
      <c r="B124" s="86" t="s">
        <v>98</v>
      </c>
      <c r="C124" s="87">
        <v>2533</v>
      </c>
      <c r="D124" s="87">
        <v>4242532.42</v>
      </c>
      <c r="E124" s="87">
        <v>798447.04912295262</v>
      </c>
      <c r="F124" s="87">
        <v>5040979.4691229528</v>
      </c>
      <c r="G124" s="160">
        <v>1357.49</v>
      </c>
      <c r="H124" s="161">
        <v>3438522.17</v>
      </c>
      <c r="I124" s="161">
        <v>1602457.2991229529</v>
      </c>
      <c r="J124" s="162">
        <f t="shared" si="5"/>
        <v>0.31788609910798821</v>
      </c>
      <c r="K124" s="163">
        <v>282699.63938399998</v>
      </c>
      <c r="L124" s="163">
        <v>0</v>
      </c>
      <c r="M124" s="163">
        <v>35138.894766806057</v>
      </c>
      <c r="N124" s="163">
        <v>44494.108591019445</v>
      </c>
      <c r="O124" s="163">
        <v>0</v>
      </c>
      <c r="P124" s="164">
        <v>-139291.61499999999</v>
      </c>
      <c r="Q124" s="164">
        <v>986384.70593636518</v>
      </c>
      <c r="R124" s="165">
        <v>529237.9696661788</v>
      </c>
      <c r="S124" s="87">
        <v>3341121.0024673222</v>
      </c>
      <c r="T124" s="166">
        <v>1427493.0236484918</v>
      </c>
      <c r="U124" s="167">
        <v>4768614.0261158142</v>
      </c>
      <c r="V124" s="167">
        <v>555714.46242159419</v>
      </c>
      <c r="W124" s="63">
        <f t="shared" si="6"/>
        <v>5324328.4885374084</v>
      </c>
      <c r="X124" s="168"/>
    </row>
    <row r="125" spans="1:24" s="169" customFormat="1" ht="16.5">
      <c r="A125" s="91">
        <v>398</v>
      </c>
      <c r="B125" s="86" t="s">
        <v>307</v>
      </c>
      <c r="C125" s="87">
        <v>120027</v>
      </c>
      <c r="D125" s="87">
        <v>162218054.32000002</v>
      </c>
      <c r="E125" s="87">
        <v>31468108.317945607</v>
      </c>
      <c r="F125" s="87">
        <v>193686162.63794562</v>
      </c>
      <c r="G125" s="160">
        <v>1357.49</v>
      </c>
      <c r="H125" s="161">
        <v>162935452.22999999</v>
      </c>
      <c r="I125" s="161">
        <v>30750710.407945633</v>
      </c>
      <c r="J125" s="162">
        <f t="shared" si="5"/>
        <v>0.15876565465044312</v>
      </c>
      <c r="K125" s="163">
        <v>0</v>
      </c>
      <c r="L125" s="163">
        <v>0</v>
      </c>
      <c r="M125" s="163">
        <v>1634291.1507591913</v>
      </c>
      <c r="N125" s="163">
        <v>2411758.134351938</v>
      </c>
      <c r="O125" s="163">
        <v>25402.8049698299</v>
      </c>
      <c r="P125" s="164">
        <v>-15317783.1918</v>
      </c>
      <c r="Q125" s="164">
        <v>13510392.830545874</v>
      </c>
      <c r="R125" s="165">
        <v>19204866.668158781</v>
      </c>
      <c r="S125" s="87">
        <v>52219638.804931253</v>
      </c>
      <c r="T125" s="166">
        <v>24827978.72926186</v>
      </c>
      <c r="U125" s="167">
        <v>77047617.534193113</v>
      </c>
      <c r="V125" s="167">
        <v>17868794.195308182</v>
      </c>
      <c r="W125" s="63">
        <f t="shared" si="6"/>
        <v>94916411.729501292</v>
      </c>
      <c r="X125" s="168"/>
    </row>
    <row r="126" spans="1:24" s="169" customFormat="1" ht="16.5">
      <c r="A126" s="91">
        <v>399</v>
      </c>
      <c r="B126" s="86" t="s">
        <v>308</v>
      </c>
      <c r="C126" s="87">
        <v>7916</v>
      </c>
      <c r="D126" s="87">
        <v>14076687.51</v>
      </c>
      <c r="E126" s="87">
        <v>1059776.3693380221</v>
      </c>
      <c r="F126" s="87">
        <v>15136463.879338022</v>
      </c>
      <c r="G126" s="160">
        <v>1357.49</v>
      </c>
      <c r="H126" s="161">
        <v>10745890.84</v>
      </c>
      <c r="I126" s="161">
        <v>4390573.0393380225</v>
      </c>
      <c r="J126" s="162">
        <f t="shared" si="5"/>
        <v>0.29006596747681335</v>
      </c>
      <c r="K126" s="163">
        <v>0</v>
      </c>
      <c r="L126" s="163">
        <v>0</v>
      </c>
      <c r="M126" s="163">
        <v>54241.678032585973</v>
      </c>
      <c r="N126" s="163">
        <v>148961.91724057312</v>
      </c>
      <c r="O126" s="163">
        <v>0</v>
      </c>
      <c r="P126" s="164">
        <v>-377400.32499999995</v>
      </c>
      <c r="Q126" s="164">
        <v>-375042.4107776052</v>
      </c>
      <c r="R126" s="164">
        <v>-999965.2917481811</v>
      </c>
      <c r="S126" s="87">
        <v>2841368.6070853956</v>
      </c>
      <c r="T126" s="166">
        <v>3232965.0376413055</v>
      </c>
      <c r="U126" s="167">
        <v>6074333.6447267011</v>
      </c>
      <c r="V126" s="167">
        <v>1284621.9839557132</v>
      </c>
      <c r="W126" s="63">
        <f t="shared" si="6"/>
        <v>7358955.6286824141</v>
      </c>
      <c r="X126" s="168"/>
    </row>
    <row r="127" spans="1:24" s="169" customFormat="1" ht="16.5">
      <c r="A127" s="91">
        <v>402</v>
      </c>
      <c r="B127" s="86" t="s">
        <v>100</v>
      </c>
      <c r="C127" s="87">
        <v>9247</v>
      </c>
      <c r="D127" s="87">
        <v>13001806.49</v>
      </c>
      <c r="E127" s="87">
        <v>2022798.7391143343</v>
      </c>
      <c r="F127" s="87">
        <v>15024605.229114335</v>
      </c>
      <c r="G127" s="160">
        <v>1357.49</v>
      </c>
      <c r="H127" s="161">
        <v>12552710.029999999</v>
      </c>
      <c r="I127" s="161">
        <v>2471895.1991143357</v>
      </c>
      <c r="J127" s="162">
        <f t="shared" si="5"/>
        <v>0.16452313797399176</v>
      </c>
      <c r="K127" s="163">
        <v>237515.48295999999</v>
      </c>
      <c r="L127" s="163">
        <v>0</v>
      </c>
      <c r="M127" s="163">
        <v>95938.289572449197</v>
      </c>
      <c r="N127" s="163">
        <v>174478.2937197063</v>
      </c>
      <c r="O127" s="163">
        <v>0</v>
      </c>
      <c r="P127" s="164">
        <v>-596291.55499999993</v>
      </c>
      <c r="Q127" s="164">
        <v>-765750.7235946334</v>
      </c>
      <c r="R127" s="165">
        <v>-942873.22810209764</v>
      </c>
      <c r="S127" s="87">
        <v>674911.75866976054</v>
      </c>
      <c r="T127" s="166">
        <v>4994527.1962674838</v>
      </c>
      <c r="U127" s="167">
        <v>5669438.9549372438</v>
      </c>
      <c r="V127" s="167">
        <v>1799466.3023328693</v>
      </c>
      <c r="W127" s="63">
        <f t="shared" si="6"/>
        <v>7468905.2572701126</v>
      </c>
      <c r="X127" s="168"/>
    </row>
    <row r="128" spans="1:24" s="169" customFormat="1" ht="16.5">
      <c r="A128" s="91">
        <v>403</v>
      </c>
      <c r="B128" s="86" t="s">
        <v>101</v>
      </c>
      <c r="C128" s="87">
        <v>2866</v>
      </c>
      <c r="D128" s="87">
        <v>3806415.5799999996</v>
      </c>
      <c r="E128" s="87">
        <v>721525.50120949745</v>
      </c>
      <c r="F128" s="87">
        <v>4527941.0812094975</v>
      </c>
      <c r="G128" s="160">
        <v>1357.49</v>
      </c>
      <c r="H128" s="161">
        <v>3890566.34</v>
      </c>
      <c r="I128" s="161">
        <v>637374.74120949768</v>
      </c>
      <c r="J128" s="162">
        <f t="shared" si="5"/>
        <v>0.14076480452772211</v>
      </c>
      <c r="K128" s="163">
        <v>172983.21549866663</v>
      </c>
      <c r="L128" s="163">
        <v>0</v>
      </c>
      <c r="M128" s="163">
        <v>32839.920600808691</v>
      </c>
      <c r="N128" s="163">
        <v>52983.624195625329</v>
      </c>
      <c r="O128" s="163">
        <v>0</v>
      </c>
      <c r="P128" s="164">
        <v>-144566.12</v>
      </c>
      <c r="Q128" s="164">
        <v>622590.73780885374</v>
      </c>
      <c r="R128" s="165">
        <v>196166.60831395956</v>
      </c>
      <c r="S128" s="87">
        <v>1570372.7276274115</v>
      </c>
      <c r="T128" s="166">
        <v>1528868.3646706999</v>
      </c>
      <c r="U128" s="167">
        <v>3099241.0922981114</v>
      </c>
      <c r="V128" s="167">
        <v>644203.45232175919</v>
      </c>
      <c r="W128" s="63">
        <f t="shared" si="6"/>
        <v>3743444.5446198704</v>
      </c>
      <c r="X128" s="168"/>
    </row>
    <row r="129" spans="1:24" s="169" customFormat="1" ht="16.5">
      <c r="A129" s="91">
        <v>408</v>
      </c>
      <c r="B129" s="86" t="s">
        <v>312</v>
      </c>
      <c r="C129" s="87">
        <v>14203</v>
      </c>
      <c r="D129" s="87">
        <v>23429776.950000003</v>
      </c>
      <c r="E129" s="87">
        <v>2061592.4026690458</v>
      </c>
      <c r="F129" s="87">
        <v>25491369.352669049</v>
      </c>
      <c r="G129" s="160">
        <v>1357.49</v>
      </c>
      <c r="H129" s="161">
        <v>19280430.469999999</v>
      </c>
      <c r="I129" s="161">
        <v>6210938.8826690502</v>
      </c>
      <c r="J129" s="162">
        <f t="shared" si="5"/>
        <v>0.24364869524040456</v>
      </c>
      <c r="K129" s="163">
        <v>0</v>
      </c>
      <c r="L129" s="163">
        <v>0</v>
      </c>
      <c r="M129" s="163">
        <v>143106.04550479501</v>
      </c>
      <c r="N129" s="163">
        <v>245622.24233959982</v>
      </c>
      <c r="O129" s="163">
        <v>0</v>
      </c>
      <c r="P129" s="164">
        <v>-928023.32000000007</v>
      </c>
      <c r="Q129" s="164">
        <v>441994.01981019601</v>
      </c>
      <c r="R129" s="165">
        <v>-382837.57119115582</v>
      </c>
      <c r="S129" s="87">
        <v>5730800.2991324859</v>
      </c>
      <c r="T129" s="166">
        <v>6530724.1029191697</v>
      </c>
      <c r="U129" s="167">
        <v>12261524.402051656</v>
      </c>
      <c r="V129" s="167">
        <v>2463486.2577952957</v>
      </c>
      <c r="W129" s="63">
        <f t="shared" si="6"/>
        <v>14725010.65984695</v>
      </c>
      <c r="X129" s="168"/>
    </row>
    <row r="130" spans="1:24" s="169" customFormat="1" ht="16.5">
      <c r="A130" s="91">
        <v>407</v>
      </c>
      <c r="B130" s="86" t="s">
        <v>311</v>
      </c>
      <c r="C130" s="87">
        <v>2580</v>
      </c>
      <c r="D130" s="87">
        <v>3611290.7</v>
      </c>
      <c r="E130" s="87">
        <v>1102613.6301812797</v>
      </c>
      <c r="F130" s="87">
        <v>4713904.3301812802</v>
      </c>
      <c r="G130" s="160">
        <v>1357.49</v>
      </c>
      <c r="H130" s="161">
        <v>3502324.2</v>
      </c>
      <c r="I130" s="161">
        <v>1211580.13018128</v>
      </c>
      <c r="J130" s="162">
        <f t="shared" si="5"/>
        <v>0.25702263883974219</v>
      </c>
      <c r="K130" s="163">
        <v>31085.876479999999</v>
      </c>
      <c r="L130" s="163">
        <v>0</v>
      </c>
      <c r="M130" s="163">
        <v>25844.489782517117</v>
      </c>
      <c r="N130" s="163">
        <v>45436.382083423734</v>
      </c>
      <c r="O130" s="163">
        <v>0</v>
      </c>
      <c r="P130" s="164">
        <v>-178100.94499999998</v>
      </c>
      <c r="Q130" s="164">
        <v>192284.82127251051</v>
      </c>
      <c r="R130" s="165">
        <v>86023.996000081897</v>
      </c>
      <c r="S130" s="87">
        <v>1414154.7507998133</v>
      </c>
      <c r="T130" s="166">
        <v>1212048.6006724322</v>
      </c>
      <c r="U130" s="167">
        <v>2626203.3514722455</v>
      </c>
      <c r="V130" s="167">
        <v>554656.93731180194</v>
      </c>
      <c r="W130" s="63">
        <f t="shared" si="6"/>
        <v>3180860.2887840476</v>
      </c>
      <c r="X130" s="168"/>
    </row>
    <row r="131" spans="1:24" s="169" customFormat="1" ht="16.5">
      <c r="A131" s="91">
        <v>440</v>
      </c>
      <c r="B131" s="86" t="s">
        <v>318</v>
      </c>
      <c r="C131" s="87">
        <v>5622</v>
      </c>
      <c r="D131" s="87">
        <v>14945146.35</v>
      </c>
      <c r="E131" s="87">
        <v>2635422.4514475805</v>
      </c>
      <c r="F131" s="87">
        <v>17580568.801447581</v>
      </c>
      <c r="G131" s="160">
        <v>1357.49</v>
      </c>
      <c r="H131" s="161">
        <v>7631808.7800000003</v>
      </c>
      <c r="I131" s="161">
        <v>9948760.0214475803</v>
      </c>
      <c r="J131" s="162">
        <f t="shared" si="5"/>
        <v>0.56589522977370343</v>
      </c>
      <c r="K131" s="163">
        <v>0</v>
      </c>
      <c r="L131" s="163">
        <v>0</v>
      </c>
      <c r="M131" s="163">
        <v>34868.757350425207</v>
      </c>
      <c r="N131" s="163">
        <v>101066.53732320423</v>
      </c>
      <c r="O131" s="163">
        <v>97297.789711752994</v>
      </c>
      <c r="P131" s="164">
        <v>-203600.92499999999</v>
      </c>
      <c r="Q131" s="164">
        <v>-1442256.3873326301</v>
      </c>
      <c r="R131" s="165">
        <v>-1459792.5278839981</v>
      </c>
      <c r="S131" s="87">
        <v>7076343.265616334</v>
      </c>
      <c r="T131" s="166">
        <v>3249538.2325005126</v>
      </c>
      <c r="U131" s="167">
        <v>10325881.498116847</v>
      </c>
      <c r="V131" s="167">
        <v>728698.81707718933</v>
      </c>
      <c r="W131" s="63">
        <f t="shared" si="6"/>
        <v>11054580.315194037</v>
      </c>
      <c r="X131" s="168"/>
    </row>
    <row r="132" spans="1:24" s="169" customFormat="1" ht="16.5">
      <c r="A132" s="91">
        <v>410</v>
      </c>
      <c r="B132" s="86" t="s">
        <v>313</v>
      </c>
      <c r="C132" s="87">
        <v>18788</v>
      </c>
      <c r="D132" s="87">
        <v>38045802.349999994</v>
      </c>
      <c r="E132" s="87">
        <v>2403029.5458167875</v>
      </c>
      <c r="F132" s="87">
        <v>40448831.895816781</v>
      </c>
      <c r="G132" s="160">
        <v>1357.49</v>
      </c>
      <c r="H132" s="161">
        <v>25504522.120000001</v>
      </c>
      <c r="I132" s="161">
        <v>14944309.77581678</v>
      </c>
      <c r="J132" s="162">
        <f t="shared" si="5"/>
        <v>0.36946208519218871</v>
      </c>
      <c r="K132" s="163">
        <v>0</v>
      </c>
      <c r="L132" s="163">
        <v>0</v>
      </c>
      <c r="M132" s="163">
        <v>167896.65363624858</v>
      </c>
      <c r="N132" s="163">
        <v>309328.6305334284</v>
      </c>
      <c r="O132" s="163">
        <v>0</v>
      </c>
      <c r="P132" s="164">
        <v>-1215075.1200000001</v>
      </c>
      <c r="Q132" s="164">
        <v>-1203641.066939669</v>
      </c>
      <c r="R132" s="165">
        <v>-1353185.0091590269</v>
      </c>
      <c r="S132" s="87">
        <v>11649633.863887761</v>
      </c>
      <c r="T132" s="166">
        <v>8068693.6845830688</v>
      </c>
      <c r="U132" s="167">
        <v>19718327.548470829</v>
      </c>
      <c r="V132" s="167">
        <v>2608019.079664832</v>
      </c>
      <c r="W132" s="63">
        <f t="shared" si="6"/>
        <v>22326346.628135659</v>
      </c>
      <c r="X132" s="168"/>
    </row>
    <row r="133" spans="1:24" s="169" customFormat="1" ht="16.5">
      <c r="A133" s="91">
        <v>416</v>
      </c>
      <c r="B133" s="86" t="s">
        <v>102</v>
      </c>
      <c r="C133" s="87">
        <v>2917</v>
      </c>
      <c r="D133" s="87">
        <v>4570292.8199999994</v>
      </c>
      <c r="E133" s="87">
        <v>511550.89056687767</v>
      </c>
      <c r="F133" s="87">
        <v>5081843.7105668774</v>
      </c>
      <c r="G133" s="160">
        <v>1357.49</v>
      </c>
      <c r="H133" s="161">
        <v>3959798.33</v>
      </c>
      <c r="I133" s="161">
        <v>1122045.3805668773</v>
      </c>
      <c r="J133" s="162">
        <f t="shared" si="5"/>
        <v>0.22079494066961647</v>
      </c>
      <c r="K133" s="163">
        <v>0</v>
      </c>
      <c r="L133" s="163">
        <v>0</v>
      </c>
      <c r="M133" s="163">
        <v>15960.512634903173</v>
      </c>
      <c r="N133" s="163">
        <v>49953.850887875968</v>
      </c>
      <c r="O133" s="163">
        <v>0</v>
      </c>
      <c r="P133" s="164">
        <v>-185273.04499999998</v>
      </c>
      <c r="Q133" s="164">
        <v>-324747.00977366214</v>
      </c>
      <c r="R133" s="165">
        <v>-256093.19672164335</v>
      </c>
      <c r="S133" s="87">
        <v>421846.49259435106</v>
      </c>
      <c r="T133" s="166">
        <v>1319512.494813001</v>
      </c>
      <c r="U133" s="167">
        <v>1741358.9874073521</v>
      </c>
      <c r="V133" s="167">
        <v>498246.43531018455</v>
      </c>
      <c r="W133" s="63">
        <f t="shared" si="6"/>
        <v>2239605.4227175368</v>
      </c>
      <c r="X133" s="168"/>
    </row>
    <row r="134" spans="1:24" s="169" customFormat="1" ht="16.5">
      <c r="A134" s="91">
        <v>418</v>
      </c>
      <c r="B134" s="86" t="s">
        <v>103</v>
      </c>
      <c r="C134" s="87">
        <v>24164</v>
      </c>
      <c r="D134" s="87">
        <v>49472212.849999994</v>
      </c>
      <c r="E134" s="87">
        <v>2745003.4235067801</v>
      </c>
      <c r="F134" s="87">
        <v>52217216.273506775</v>
      </c>
      <c r="G134" s="160">
        <v>1357.49</v>
      </c>
      <c r="H134" s="161">
        <v>32802388.359999999</v>
      </c>
      <c r="I134" s="161">
        <v>19414827.913506776</v>
      </c>
      <c r="J134" s="162">
        <f t="shared" si="5"/>
        <v>0.37180894155319411</v>
      </c>
      <c r="K134" s="163">
        <v>0</v>
      </c>
      <c r="L134" s="163">
        <v>0</v>
      </c>
      <c r="M134" s="163">
        <v>222258.07617874211</v>
      </c>
      <c r="N134" s="163">
        <v>461752.54650785349</v>
      </c>
      <c r="O134" s="163">
        <v>328045.23733398376</v>
      </c>
      <c r="P134" s="164">
        <v>-1644348.585</v>
      </c>
      <c r="Q134" s="164">
        <v>882473.44264661067</v>
      </c>
      <c r="R134" s="165">
        <v>790131.25242133194</v>
      </c>
      <c r="S134" s="87">
        <v>20455139.883595295</v>
      </c>
      <c r="T134" s="166">
        <v>2739864.8692038036</v>
      </c>
      <c r="U134" s="167">
        <v>23195004.752799097</v>
      </c>
      <c r="V134" s="167">
        <v>2735992.9866689038</v>
      </c>
      <c r="W134" s="63">
        <f t="shared" si="6"/>
        <v>25930997.739468001</v>
      </c>
      <c r="X134" s="168"/>
    </row>
    <row r="135" spans="1:24" s="169" customFormat="1" ht="16.5">
      <c r="A135" s="91">
        <v>420</v>
      </c>
      <c r="B135" s="86" t="s">
        <v>104</v>
      </c>
      <c r="C135" s="87">
        <v>9280</v>
      </c>
      <c r="D135" s="87">
        <v>11772626.59</v>
      </c>
      <c r="E135" s="87">
        <v>1968297.3812097108</v>
      </c>
      <c r="F135" s="87">
        <v>13740923.97120971</v>
      </c>
      <c r="G135" s="160">
        <v>1357.49</v>
      </c>
      <c r="H135" s="161">
        <v>12597507.199999999</v>
      </c>
      <c r="I135" s="161">
        <v>1143416.7712097112</v>
      </c>
      <c r="J135" s="162">
        <f t="shared" si="5"/>
        <v>8.3212509843255331E-2</v>
      </c>
      <c r="K135" s="163">
        <v>0</v>
      </c>
      <c r="L135" s="163">
        <v>0</v>
      </c>
      <c r="M135" s="163">
        <v>91026.27770332864</v>
      </c>
      <c r="N135" s="163">
        <v>157070.83291385532</v>
      </c>
      <c r="O135" s="163">
        <v>0</v>
      </c>
      <c r="P135" s="164">
        <v>-631563.21250000002</v>
      </c>
      <c r="Q135" s="164">
        <v>1143544.3510032834</v>
      </c>
      <c r="R135" s="165">
        <v>677049.17605923256</v>
      </c>
      <c r="S135" s="87">
        <v>2580544.1963894111</v>
      </c>
      <c r="T135" s="166">
        <v>2296851.3169308016</v>
      </c>
      <c r="U135" s="167">
        <v>4877395.5133202132</v>
      </c>
      <c r="V135" s="167">
        <v>1669466.8908684221</v>
      </c>
      <c r="W135" s="63">
        <f t="shared" si="6"/>
        <v>6546862.4041886348</v>
      </c>
      <c r="X135" s="168"/>
    </row>
    <row r="136" spans="1:24" s="169" customFormat="1" ht="16.5">
      <c r="A136" s="91">
        <v>421</v>
      </c>
      <c r="B136" s="86" t="s">
        <v>105</v>
      </c>
      <c r="C136" s="87">
        <v>719</v>
      </c>
      <c r="D136" s="87">
        <v>1017795.91</v>
      </c>
      <c r="E136" s="87">
        <v>425799.93198537111</v>
      </c>
      <c r="F136" s="87">
        <v>1443595.8419853712</v>
      </c>
      <c r="G136" s="160">
        <v>1357.49</v>
      </c>
      <c r="H136" s="161">
        <v>976035.31</v>
      </c>
      <c r="I136" s="161">
        <v>467560.53198537114</v>
      </c>
      <c r="J136" s="162">
        <f t="shared" si="5"/>
        <v>0.32388603401789878</v>
      </c>
      <c r="K136" s="163">
        <v>208072.11174399997</v>
      </c>
      <c r="L136" s="163">
        <v>0</v>
      </c>
      <c r="M136" s="163">
        <v>9087.5421031135902</v>
      </c>
      <c r="N136" s="163">
        <v>12864.24991772463</v>
      </c>
      <c r="O136" s="163">
        <v>0</v>
      </c>
      <c r="P136" s="164">
        <v>-36657.915000000001</v>
      </c>
      <c r="Q136" s="164">
        <v>210444.82792210605</v>
      </c>
      <c r="R136" s="165">
        <v>49813.144757970273</v>
      </c>
      <c r="S136" s="87">
        <v>921184.4934302856</v>
      </c>
      <c r="T136" s="166">
        <v>96349.120959146443</v>
      </c>
      <c r="U136" s="167">
        <v>1017533.614389432</v>
      </c>
      <c r="V136" s="167">
        <v>161286.57976789499</v>
      </c>
      <c r="W136" s="63">
        <f t="shared" si="6"/>
        <v>1178820.1941573271</v>
      </c>
      <c r="X136" s="168"/>
    </row>
    <row r="137" spans="1:24" s="169" customFormat="1" ht="16.5">
      <c r="A137" s="91">
        <v>400</v>
      </c>
      <c r="B137" s="86" t="s">
        <v>309</v>
      </c>
      <c r="C137" s="87">
        <v>8456</v>
      </c>
      <c r="D137" s="87">
        <v>12697142.59</v>
      </c>
      <c r="E137" s="87">
        <v>2378021.1635862356</v>
      </c>
      <c r="F137" s="87">
        <v>15075163.753586236</v>
      </c>
      <c r="G137" s="160">
        <v>1357.49</v>
      </c>
      <c r="H137" s="161">
        <v>11478935.439999999</v>
      </c>
      <c r="I137" s="161">
        <v>3596228.3135862369</v>
      </c>
      <c r="J137" s="162">
        <f t="shared" si="5"/>
        <v>0.23855318405617509</v>
      </c>
      <c r="K137" s="163">
        <v>0</v>
      </c>
      <c r="L137" s="163">
        <v>0</v>
      </c>
      <c r="M137" s="163">
        <v>104354.89555889413</v>
      </c>
      <c r="N137" s="163">
        <v>106031.15733716211</v>
      </c>
      <c r="O137" s="163">
        <v>0</v>
      </c>
      <c r="P137" s="164">
        <v>-442868.94500000001</v>
      </c>
      <c r="Q137" s="164">
        <v>1094780.8976453673</v>
      </c>
      <c r="R137" s="165">
        <v>954612.05077918351</v>
      </c>
      <c r="S137" s="87">
        <v>5413138.3699068436</v>
      </c>
      <c r="T137" s="166">
        <v>3028803.9447599011</v>
      </c>
      <c r="U137" s="167">
        <v>8441942.3146667443</v>
      </c>
      <c r="V137" s="167">
        <v>1588205.7798204119</v>
      </c>
      <c r="W137" s="63">
        <f t="shared" si="6"/>
        <v>10030148.094487157</v>
      </c>
      <c r="X137" s="168"/>
    </row>
    <row r="138" spans="1:24" s="169" customFormat="1" ht="16.5">
      <c r="A138" s="91">
        <v>426</v>
      </c>
      <c r="B138" s="86" t="s">
        <v>316</v>
      </c>
      <c r="C138" s="87">
        <v>11979</v>
      </c>
      <c r="D138" s="87">
        <v>19980103.190000001</v>
      </c>
      <c r="E138" s="87">
        <v>2066954.4764133245</v>
      </c>
      <c r="F138" s="87">
        <v>22047057.666413326</v>
      </c>
      <c r="G138" s="160">
        <v>1357.49</v>
      </c>
      <c r="H138" s="161">
        <v>16261372.710000001</v>
      </c>
      <c r="I138" s="161">
        <v>5785684.9564133249</v>
      </c>
      <c r="J138" s="162">
        <f t="shared" ref="J138:J201" si="7">I138/F138</f>
        <v>0.2624243581141118</v>
      </c>
      <c r="K138" s="163">
        <v>0</v>
      </c>
      <c r="L138" s="163">
        <v>0</v>
      </c>
      <c r="M138" s="163">
        <v>102990.85350810153</v>
      </c>
      <c r="N138" s="163">
        <v>232258.404253557</v>
      </c>
      <c r="O138" s="163">
        <v>0</v>
      </c>
      <c r="P138" s="164">
        <v>-804705.82000000007</v>
      </c>
      <c r="Q138" s="164">
        <v>-200184.33034729151</v>
      </c>
      <c r="R138" s="165">
        <v>-253066.21103606222</v>
      </c>
      <c r="S138" s="87">
        <v>4862977.8527916297</v>
      </c>
      <c r="T138" s="166">
        <v>6413603.7332731513</v>
      </c>
      <c r="U138" s="167">
        <v>11276581.586064782</v>
      </c>
      <c r="V138" s="167">
        <v>2028944.7628469716</v>
      </c>
      <c r="W138" s="63">
        <f t="shared" si="6"/>
        <v>13305526.348911753</v>
      </c>
      <c r="X138" s="168"/>
    </row>
    <row r="139" spans="1:24" s="169" customFormat="1" ht="16.5">
      <c r="A139" s="91">
        <v>422</v>
      </c>
      <c r="B139" s="86" t="s">
        <v>106</v>
      </c>
      <c r="C139" s="87">
        <v>10543</v>
      </c>
      <c r="D139" s="87">
        <v>10052138.459999999</v>
      </c>
      <c r="E139" s="87">
        <v>4760220.7186582508</v>
      </c>
      <c r="F139" s="87">
        <v>14812359.178658251</v>
      </c>
      <c r="G139" s="160">
        <v>1357.49</v>
      </c>
      <c r="H139" s="161">
        <v>14312017.07</v>
      </c>
      <c r="I139" s="161">
        <v>500342.10865825042</v>
      </c>
      <c r="J139" s="162">
        <f t="shared" si="7"/>
        <v>3.3778691336296164E-2</v>
      </c>
      <c r="K139" s="163">
        <v>1164489.95364</v>
      </c>
      <c r="L139" s="163">
        <v>0</v>
      </c>
      <c r="M139" s="163">
        <v>137696.33926123648</v>
      </c>
      <c r="N139" s="163">
        <v>166725.37988880082</v>
      </c>
      <c r="O139" s="163">
        <v>0</v>
      </c>
      <c r="P139" s="164">
        <v>-711040.95500000007</v>
      </c>
      <c r="Q139" s="164">
        <v>2035914.6490245794</v>
      </c>
      <c r="R139" s="165">
        <v>1686417.9384784063</v>
      </c>
      <c r="S139" s="87">
        <v>4980545.413951274</v>
      </c>
      <c r="T139" s="166">
        <v>2618860.9841747824</v>
      </c>
      <c r="U139" s="167">
        <v>7599406.3981260564</v>
      </c>
      <c r="V139" s="167">
        <v>2003108.89349322</v>
      </c>
      <c r="W139" s="63">
        <f t="shared" ref="W139:W202" si="8">U139+V139</f>
        <v>9602515.2916192766</v>
      </c>
      <c r="X139" s="168"/>
    </row>
    <row r="140" spans="1:24" s="169" customFormat="1" ht="16.5">
      <c r="A140" s="91">
        <v>425</v>
      </c>
      <c r="B140" s="86" t="s">
        <v>315</v>
      </c>
      <c r="C140" s="87">
        <v>10218</v>
      </c>
      <c r="D140" s="87">
        <v>29138523.860000003</v>
      </c>
      <c r="E140" s="87">
        <v>1126782.3500396705</v>
      </c>
      <c r="F140" s="87">
        <v>30265306.210039675</v>
      </c>
      <c r="G140" s="160">
        <v>1357.49</v>
      </c>
      <c r="H140" s="161">
        <v>13870832.82</v>
      </c>
      <c r="I140" s="161">
        <v>16394473.390039675</v>
      </c>
      <c r="J140" s="162">
        <f t="shared" si="7"/>
        <v>0.54169197153542303</v>
      </c>
      <c r="K140" s="163">
        <v>0</v>
      </c>
      <c r="L140" s="163">
        <v>0</v>
      </c>
      <c r="M140" s="163">
        <v>83807.724123260705</v>
      </c>
      <c r="N140" s="163">
        <v>155130.13209722243</v>
      </c>
      <c r="O140" s="163">
        <v>19110.627430070163</v>
      </c>
      <c r="P140" s="164">
        <v>-458537.39</v>
      </c>
      <c r="Q140" s="164">
        <v>-1776669.9584317359</v>
      </c>
      <c r="R140" s="164">
        <v>-2308219.9726729626</v>
      </c>
      <c r="S140" s="87">
        <v>12109094.552585531</v>
      </c>
      <c r="T140" s="166">
        <v>5629293.5152267311</v>
      </c>
      <c r="U140" s="167">
        <v>17738388.067812264</v>
      </c>
      <c r="V140" s="167">
        <v>1156201.829026341</v>
      </c>
      <c r="W140" s="63">
        <f t="shared" si="8"/>
        <v>18894589.896838605</v>
      </c>
      <c r="X140" s="168"/>
    </row>
    <row r="141" spans="1:24" s="169" customFormat="1" ht="16.5">
      <c r="A141" s="91">
        <v>430</v>
      </c>
      <c r="B141" s="86" t="s">
        <v>107</v>
      </c>
      <c r="C141" s="87">
        <v>15628</v>
      </c>
      <c r="D141" s="87">
        <v>20473414.969999999</v>
      </c>
      <c r="E141" s="87">
        <v>3026389.7908976767</v>
      </c>
      <c r="F141" s="87">
        <v>23499804.760897674</v>
      </c>
      <c r="G141" s="160">
        <v>1357.49</v>
      </c>
      <c r="H141" s="161">
        <v>21214853.719999999</v>
      </c>
      <c r="I141" s="161">
        <v>2284951.0408976749</v>
      </c>
      <c r="J141" s="162">
        <f t="shared" si="7"/>
        <v>9.7232767001524292E-2</v>
      </c>
      <c r="K141" s="163">
        <v>0</v>
      </c>
      <c r="L141" s="163">
        <v>0</v>
      </c>
      <c r="M141" s="163">
        <v>203262.31129064391</v>
      </c>
      <c r="N141" s="163">
        <v>214170.78457706177</v>
      </c>
      <c r="O141" s="163">
        <v>0</v>
      </c>
      <c r="P141" s="164">
        <v>-973813.375</v>
      </c>
      <c r="Q141" s="164">
        <v>940080.21199927235</v>
      </c>
      <c r="R141" s="165">
        <v>521323.28624814219</v>
      </c>
      <c r="S141" s="87">
        <v>3189974.2600127952</v>
      </c>
      <c r="T141" s="166">
        <v>6342439.2004484031</v>
      </c>
      <c r="U141" s="167">
        <v>9532413.4604611993</v>
      </c>
      <c r="V141" s="167">
        <v>2982737.9891595603</v>
      </c>
      <c r="W141" s="63">
        <f t="shared" si="8"/>
        <v>12515151.449620759</v>
      </c>
      <c r="X141" s="168"/>
    </row>
    <row r="142" spans="1:24" s="169" customFormat="1" ht="16.5">
      <c r="A142" s="91">
        <v>444</v>
      </c>
      <c r="B142" s="86" t="s">
        <v>319</v>
      </c>
      <c r="C142" s="87">
        <v>45988</v>
      </c>
      <c r="D142" s="87">
        <v>68809766.5</v>
      </c>
      <c r="E142" s="87">
        <v>10352729.789307272</v>
      </c>
      <c r="F142" s="87">
        <v>79162496.289307266</v>
      </c>
      <c r="G142" s="160">
        <v>1357.49</v>
      </c>
      <c r="H142" s="161">
        <v>62428250.119999997</v>
      </c>
      <c r="I142" s="161">
        <v>16734246.169307269</v>
      </c>
      <c r="J142" s="162">
        <f t="shared" si="7"/>
        <v>0.21139108736730952</v>
      </c>
      <c r="K142" s="163">
        <v>0</v>
      </c>
      <c r="L142" s="163">
        <v>0</v>
      </c>
      <c r="M142" s="163">
        <v>475889.61173422146</v>
      </c>
      <c r="N142" s="163">
        <v>823842.80564905854</v>
      </c>
      <c r="O142" s="163">
        <v>0</v>
      </c>
      <c r="P142" s="164">
        <v>-4031966.5450499998</v>
      </c>
      <c r="Q142" s="164">
        <v>1171327.8780792272</v>
      </c>
      <c r="R142" s="165">
        <v>3578678.4287187983</v>
      </c>
      <c r="S142" s="87">
        <v>18752018.348438576</v>
      </c>
      <c r="T142" s="166">
        <v>6928968.2335626539</v>
      </c>
      <c r="U142" s="167">
        <v>25680986.582001232</v>
      </c>
      <c r="V142" s="167">
        <v>7131517.1886309199</v>
      </c>
      <c r="W142" s="63">
        <f t="shared" si="8"/>
        <v>32812503.770632152</v>
      </c>
      <c r="X142" s="168"/>
    </row>
    <row r="143" spans="1:24" s="169" customFormat="1" ht="16.5">
      <c r="A143" s="91">
        <v>433</v>
      </c>
      <c r="B143" s="86" t="s">
        <v>108</v>
      </c>
      <c r="C143" s="87">
        <v>7799</v>
      </c>
      <c r="D143" s="87">
        <v>11820741.99</v>
      </c>
      <c r="E143" s="87">
        <v>1348632.8058036393</v>
      </c>
      <c r="F143" s="87">
        <v>13169374.79580364</v>
      </c>
      <c r="G143" s="160">
        <v>1357.49</v>
      </c>
      <c r="H143" s="161">
        <v>10587064.51</v>
      </c>
      <c r="I143" s="161">
        <v>2582310.2858036403</v>
      </c>
      <c r="J143" s="162">
        <f t="shared" si="7"/>
        <v>0.19608450103694228</v>
      </c>
      <c r="K143" s="163">
        <v>0</v>
      </c>
      <c r="L143" s="163">
        <v>0</v>
      </c>
      <c r="M143" s="163">
        <v>59477.051215637948</v>
      </c>
      <c r="N143" s="163">
        <v>98577.993862337127</v>
      </c>
      <c r="O143" s="163">
        <v>0</v>
      </c>
      <c r="P143" s="164">
        <v>-465527.6925</v>
      </c>
      <c r="Q143" s="164">
        <v>925598.68032818905</v>
      </c>
      <c r="R143" s="165">
        <v>750149.57498666854</v>
      </c>
      <c r="S143" s="87">
        <v>3950585.893696473</v>
      </c>
      <c r="T143" s="166">
        <v>2332727.558811408</v>
      </c>
      <c r="U143" s="167">
        <v>6283313.4525078814</v>
      </c>
      <c r="V143" s="167">
        <v>1440743.7128015892</v>
      </c>
      <c r="W143" s="63">
        <f t="shared" si="8"/>
        <v>7724057.1653094701</v>
      </c>
      <c r="X143" s="168"/>
    </row>
    <row r="144" spans="1:24" s="169" customFormat="1" ht="16.5">
      <c r="A144" s="91">
        <v>434</v>
      </c>
      <c r="B144" s="86" t="s">
        <v>317</v>
      </c>
      <c r="C144" s="87">
        <v>14643</v>
      </c>
      <c r="D144" s="87">
        <v>18835750.73</v>
      </c>
      <c r="E144" s="87">
        <v>5477699.4863158558</v>
      </c>
      <c r="F144" s="87">
        <v>24313450.216315858</v>
      </c>
      <c r="G144" s="160">
        <v>1357.49</v>
      </c>
      <c r="H144" s="161">
        <v>19877726.07</v>
      </c>
      <c r="I144" s="161">
        <v>4435724.1463158578</v>
      </c>
      <c r="J144" s="162">
        <f t="shared" si="7"/>
        <v>0.18243910703135038</v>
      </c>
      <c r="K144" s="163">
        <v>0</v>
      </c>
      <c r="L144" s="163">
        <v>0</v>
      </c>
      <c r="M144" s="163">
        <v>154231.05230597759</v>
      </c>
      <c r="N144" s="163">
        <v>273824.93624864024</v>
      </c>
      <c r="O144" s="163">
        <v>0</v>
      </c>
      <c r="P144" s="164">
        <v>-987938.05</v>
      </c>
      <c r="Q144" s="164">
        <v>2752029.3800959741</v>
      </c>
      <c r="R144" s="165">
        <v>1770547.5324185644</v>
      </c>
      <c r="S144" s="87">
        <v>8398418.9973850138</v>
      </c>
      <c r="T144" s="166">
        <v>1907710.1934644526</v>
      </c>
      <c r="U144" s="167">
        <v>10306129.190849466</v>
      </c>
      <c r="V144" s="167">
        <v>2575905.0912976558</v>
      </c>
      <c r="W144" s="63">
        <f t="shared" si="8"/>
        <v>12882034.282147123</v>
      </c>
      <c r="X144" s="168"/>
    </row>
    <row r="145" spans="1:24" s="169" customFormat="1" ht="16.5">
      <c r="A145" s="91">
        <v>435</v>
      </c>
      <c r="B145" s="86" t="s">
        <v>109</v>
      </c>
      <c r="C145" s="87">
        <v>703</v>
      </c>
      <c r="D145" s="87">
        <v>533889.27</v>
      </c>
      <c r="E145" s="87">
        <v>334870.92970099748</v>
      </c>
      <c r="F145" s="87">
        <v>868760.19970099744</v>
      </c>
      <c r="G145" s="160">
        <v>1357.49</v>
      </c>
      <c r="H145" s="161">
        <v>954315.47</v>
      </c>
      <c r="I145" s="161">
        <v>-85555.270299002528</v>
      </c>
      <c r="J145" s="162">
        <f t="shared" si="7"/>
        <v>-9.8479730457781356E-2</v>
      </c>
      <c r="K145" s="163">
        <v>194485.30993600001</v>
      </c>
      <c r="L145" s="163">
        <v>0</v>
      </c>
      <c r="M145" s="163">
        <v>5634.0430682402439</v>
      </c>
      <c r="N145" s="163">
        <v>7737.5105371852869</v>
      </c>
      <c r="O145" s="163">
        <v>0</v>
      </c>
      <c r="P145" s="164">
        <v>-32565.185000000001</v>
      </c>
      <c r="Q145" s="164">
        <v>181017.85611917317</v>
      </c>
      <c r="R145" s="165">
        <v>274976.91671843064</v>
      </c>
      <c r="S145" s="87">
        <v>545731.18108002678</v>
      </c>
      <c r="T145" s="166">
        <v>-1424.0873332444633</v>
      </c>
      <c r="U145" s="167">
        <v>544307.09374678228</v>
      </c>
      <c r="V145" s="167">
        <v>144542.20585171768</v>
      </c>
      <c r="W145" s="63">
        <f t="shared" si="8"/>
        <v>688849.2995984999</v>
      </c>
      <c r="X145" s="168"/>
    </row>
    <row r="146" spans="1:24" s="169" customFormat="1" ht="16.5">
      <c r="A146" s="91">
        <v>436</v>
      </c>
      <c r="B146" s="86" t="s">
        <v>110</v>
      </c>
      <c r="C146" s="87">
        <v>2018</v>
      </c>
      <c r="D146" s="87">
        <v>4895263.28</v>
      </c>
      <c r="E146" s="87">
        <v>353526.30772497901</v>
      </c>
      <c r="F146" s="87">
        <v>5248789.587724979</v>
      </c>
      <c r="G146" s="160">
        <v>1357.49</v>
      </c>
      <c r="H146" s="161">
        <v>2739414.82</v>
      </c>
      <c r="I146" s="161">
        <v>2509374.7677249792</v>
      </c>
      <c r="J146" s="162">
        <f t="shared" si="7"/>
        <v>0.47808637130234738</v>
      </c>
      <c r="K146" s="163">
        <v>7688.2033066666654</v>
      </c>
      <c r="L146" s="163">
        <v>0</v>
      </c>
      <c r="M146" s="163">
        <v>15537.366098017616</v>
      </c>
      <c r="N146" s="163">
        <v>17362.475293628362</v>
      </c>
      <c r="O146" s="163">
        <v>0</v>
      </c>
      <c r="P146" s="164">
        <v>-108833.68000000001</v>
      </c>
      <c r="Q146" s="164">
        <v>244748.79053621643</v>
      </c>
      <c r="R146" s="165">
        <v>6453.6596851415507</v>
      </c>
      <c r="S146" s="87">
        <v>2692331.5826446498</v>
      </c>
      <c r="T146" s="166">
        <v>1483141.0345555365</v>
      </c>
      <c r="U146" s="167">
        <v>4175472.6172001865</v>
      </c>
      <c r="V146" s="167">
        <v>312035.66045288963</v>
      </c>
      <c r="W146" s="63">
        <f t="shared" si="8"/>
        <v>4487508.2776530758</v>
      </c>
      <c r="X146" s="168"/>
    </row>
    <row r="147" spans="1:24" s="169" customFormat="1" ht="16.5">
      <c r="A147" s="91">
        <v>423</v>
      </c>
      <c r="B147" s="86" t="s">
        <v>314</v>
      </c>
      <c r="C147" s="87">
        <v>20291</v>
      </c>
      <c r="D147" s="87">
        <v>36248309.109999999</v>
      </c>
      <c r="E147" s="87">
        <v>2591379.3331464631</v>
      </c>
      <c r="F147" s="87">
        <v>38839688.44314646</v>
      </c>
      <c r="G147" s="160">
        <v>1357.49</v>
      </c>
      <c r="H147" s="161">
        <v>27544829.59</v>
      </c>
      <c r="I147" s="161">
        <v>11294858.85314646</v>
      </c>
      <c r="J147" s="162">
        <f t="shared" si="7"/>
        <v>0.29080714356604265</v>
      </c>
      <c r="K147" s="163">
        <v>0</v>
      </c>
      <c r="L147" s="163">
        <v>0</v>
      </c>
      <c r="M147" s="163">
        <v>183614.45037801104</v>
      </c>
      <c r="N147" s="163">
        <v>433412.89836659405</v>
      </c>
      <c r="O147" s="163">
        <v>155694.15262418217</v>
      </c>
      <c r="P147" s="164">
        <v>-1043532.365</v>
      </c>
      <c r="Q147" s="164">
        <v>682033.04186193272</v>
      </c>
      <c r="R147" s="165">
        <v>-286975.05515880603</v>
      </c>
      <c r="S147" s="87">
        <v>11419105.976218374</v>
      </c>
      <c r="T147" s="166">
        <v>3026390.0524336211</v>
      </c>
      <c r="U147" s="167">
        <v>14445496.028651996</v>
      </c>
      <c r="V147" s="167">
        <v>2386291.8111758181</v>
      </c>
      <c r="W147" s="63">
        <f t="shared" si="8"/>
        <v>16831787.839827813</v>
      </c>
      <c r="X147" s="168"/>
    </row>
    <row r="148" spans="1:24" s="169" customFormat="1" ht="16.5">
      <c r="A148" s="91">
        <v>441</v>
      </c>
      <c r="B148" s="86" t="s">
        <v>111</v>
      </c>
      <c r="C148" s="87">
        <v>4473</v>
      </c>
      <c r="D148" s="87">
        <v>5086058.0600000005</v>
      </c>
      <c r="E148" s="87">
        <v>1260690.9286261096</v>
      </c>
      <c r="F148" s="87">
        <v>6346748.9886261104</v>
      </c>
      <c r="G148" s="160">
        <v>1357.49</v>
      </c>
      <c r="H148" s="161">
        <v>6072052.7700000005</v>
      </c>
      <c r="I148" s="161">
        <v>274696.21862610988</v>
      </c>
      <c r="J148" s="162">
        <f t="shared" si="7"/>
        <v>4.3281405821844823E-2</v>
      </c>
      <c r="K148" s="163">
        <v>177666.892032</v>
      </c>
      <c r="L148" s="163">
        <v>0</v>
      </c>
      <c r="M148" s="163">
        <v>43102.519240491507</v>
      </c>
      <c r="N148" s="163">
        <v>82700.283040189563</v>
      </c>
      <c r="O148" s="163">
        <v>0</v>
      </c>
      <c r="P148" s="164">
        <v>-294247.05500000005</v>
      </c>
      <c r="Q148" s="164">
        <v>-697332.71486114571</v>
      </c>
      <c r="R148" s="165">
        <v>-206117.57267791688</v>
      </c>
      <c r="S148" s="87">
        <v>-619531.42960027151</v>
      </c>
      <c r="T148" s="166">
        <v>839625.83627819491</v>
      </c>
      <c r="U148" s="167">
        <v>220094.4066779234</v>
      </c>
      <c r="V148" s="167">
        <v>876397.08936838969</v>
      </c>
      <c r="W148" s="63">
        <f t="shared" si="8"/>
        <v>1096491.4960463131</v>
      </c>
      <c r="X148" s="168"/>
    </row>
    <row r="149" spans="1:24" s="169" customFormat="1" ht="16.5">
      <c r="A149" s="91">
        <v>475</v>
      </c>
      <c r="B149" s="86" t="s">
        <v>321</v>
      </c>
      <c r="C149" s="87">
        <v>5487</v>
      </c>
      <c r="D149" s="87">
        <v>7829728.2599999998</v>
      </c>
      <c r="E149" s="87">
        <v>4650191.6386135714</v>
      </c>
      <c r="F149" s="87">
        <v>12479919.898613572</v>
      </c>
      <c r="G149" s="160">
        <v>1357.49</v>
      </c>
      <c r="H149" s="161">
        <v>7448547.6299999999</v>
      </c>
      <c r="I149" s="161">
        <v>5031372.2686135722</v>
      </c>
      <c r="J149" s="162">
        <f t="shared" si="7"/>
        <v>0.40315741683346229</v>
      </c>
      <c r="K149" s="163">
        <v>27008.096767999999</v>
      </c>
      <c r="L149" s="163">
        <v>0</v>
      </c>
      <c r="M149" s="163">
        <v>55017.646111052018</v>
      </c>
      <c r="N149" s="163">
        <v>75804.425707781105</v>
      </c>
      <c r="O149" s="163">
        <v>3393.8333888729903</v>
      </c>
      <c r="P149" s="164">
        <v>-220591.77499999999</v>
      </c>
      <c r="Q149" s="164">
        <v>-1075341.3521216339</v>
      </c>
      <c r="R149" s="165">
        <v>-845857.59370972891</v>
      </c>
      <c r="S149" s="87">
        <v>3050805.5497579151</v>
      </c>
      <c r="T149" s="166">
        <v>1816759.3229356376</v>
      </c>
      <c r="U149" s="167">
        <v>4867564.8726935526</v>
      </c>
      <c r="V149" s="167">
        <v>1082535.5205624655</v>
      </c>
      <c r="W149" s="63">
        <f t="shared" si="8"/>
        <v>5950100.3932560179</v>
      </c>
      <c r="X149" s="168"/>
    </row>
    <row r="150" spans="1:24" s="169" customFormat="1" ht="16.5">
      <c r="A150" s="91">
        <v>481</v>
      </c>
      <c r="B150" s="86" t="s">
        <v>112</v>
      </c>
      <c r="C150" s="87">
        <v>9612</v>
      </c>
      <c r="D150" s="87">
        <v>17761484.23</v>
      </c>
      <c r="E150" s="87">
        <v>1026678.021510213</v>
      </c>
      <c r="F150" s="87">
        <v>18788162.251510214</v>
      </c>
      <c r="G150" s="160">
        <v>1357.49</v>
      </c>
      <c r="H150" s="161">
        <v>13048193.880000001</v>
      </c>
      <c r="I150" s="161">
        <v>5739968.3715102132</v>
      </c>
      <c r="J150" s="162">
        <f t="shared" si="7"/>
        <v>0.30550983617617139</v>
      </c>
      <c r="K150" s="163">
        <v>0</v>
      </c>
      <c r="L150" s="163">
        <v>0</v>
      </c>
      <c r="M150" s="163">
        <v>66564.709905431213</v>
      </c>
      <c r="N150" s="163">
        <v>186399.70960625442</v>
      </c>
      <c r="O150" s="163">
        <v>19483.705272527222</v>
      </c>
      <c r="P150" s="164">
        <v>-384047.24</v>
      </c>
      <c r="Q150" s="164">
        <v>407115.68446518679</v>
      </c>
      <c r="R150" s="165">
        <v>182330.87402769257</v>
      </c>
      <c r="S150" s="87">
        <v>6217815.814787305</v>
      </c>
      <c r="T150" s="166">
        <v>1174868.8873743813</v>
      </c>
      <c r="U150" s="167">
        <v>7392684.7021616865</v>
      </c>
      <c r="V150" s="167">
        <v>1217545.8734330856</v>
      </c>
      <c r="W150" s="63">
        <f t="shared" si="8"/>
        <v>8610230.5755947717</v>
      </c>
      <c r="X150" s="168"/>
    </row>
    <row r="151" spans="1:24" s="169" customFormat="1" ht="16.5">
      <c r="A151" s="91">
        <v>483</v>
      </c>
      <c r="B151" s="86" t="s">
        <v>113</v>
      </c>
      <c r="C151" s="87">
        <v>1076</v>
      </c>
      <c r="D151" s="87">
        <v>2423293.8800000004</v>
      </c>
      <c r="E151" s="87">
        <v>275573.77156648057</v>
      </c>
      <c r="F151" s="87">
        <v>2698867.6515664808</v>
      </c>
      <c r="G151" s="160">
        <v>1357.49</v>
      </c>
      <c r="H151" s="161">
        <v>1460659.24</v>
      </c>
      <c r="I151" s="161">
        <v>1238208.4115664808</v>
      </c>
      <c r="J151" s="162">
        <f t="shared" si="7"/>
        <v>0.45878811836060135</v>
      </c>
      <c r="K151" s="163">
        <v>29301.649216000002</v>
      </c>
      <c r="L151" s="163">
        <v>0</v>
      </c>
      <c r="M151" s="163">
        <v>9504.8107311398453</v>
      </c>
      <c r="N151" s="163">
        <v>14884.471559855801</v>
      </c>
      <c r="O151" s="163">
        <v>0</v>
      </c>
      <c r="P151" s="164">
        <v>-60013.284999999996</v>
      </c>
      <c r="Q151" s="164">
        <v>-35920.452803307897</v>
      </c>
      <c r="R151" s="165">
        <v>-169596.44241376835</v>
      </c>
      <c r="S151" s="87">
        <v>1026369.1628564001</v>
      </c>
      <c r="T151" s="166">
        <v>930658.65465876157</v>
      </c>
      <c r="U151" s="167">
        <v>1957027.8175151618</v>
      </c>
      <c r="V151" s="167">
        <v>223749.68582499426</v>
      </c>
      <c r="W151" s="63">
        <f t="shared" si="8"/>
        <v>2180777.5033401563</v>
      </c>
      <c r="X151" s="168"/>
    </row>
    <row r="152" spans="1:24" s="169" customFormat="1" ht="16.5">
      <c r="A152" s="91">
        <v>489</v>
      </c>
      <c r="B152" s="86" t="s">
        <v>114</v>
      </c>
      <c r="C152" s="87">
        <v>1835</v>
      </c>
      <c r="D152" s="87">
        <v>1765506.76</v>
      </c>
      <c r="E152" s="87">
        <v>673975.79798545747</v>
      </c>
      <c r="F152" s="87">
        <v>2439482.5579854576</v>
      </c>
      <c r="G152" s="160">
        <v>1357.49</v>
      </c>
      <c r="H152" s="161">
        <v>2490994.15</v>
      </c>
      <c r="I152" s="161">
        <v>-51511.592014542315</v>
      </c>
      <c r="J152" s="162">
        <f t="shared" si="7"/>
        <v>-2.1115786151420964E-2</v>
      </c>
      <c r="K152" s="163">
        <v>194718.25047999999</v>
      </c>
      <c r="L152" s="163">
        <v>0</v>
      </c>
      <c r="M152" s="163">
        <v>15685.145269979283</v>
      </c>
      <c r="N152" s="163">
        <v>31208.175741547097</v>
      </c>
      <c r="O152" s="163">
        <v>0</v>
      </c>
      <c r="P152" s="164">
        <v>-88036.794999999998</v>
      </c>
      <c r="Q152" s="164">
        <v>687365.11781107401</v>
      </c>
      <c r="R152" s="165">
        <v>400664.69899798319</v>
      </c>
      <c r="S152" s="87">
        <v>1190093.0012860412</v>
      </c>
      <c r="T152" s="166">
        <v>714866.29562050092</v>
      </c>
      <c r="U152" s="167">
        <v>1904959.296906542</v>
      </c>
      <c r="V152" s="167">
        <v>408006.50882975984</v>
      </c>
      <c r="W152" s="63">
        <f t="shared" si="8"/>
        <v>2312965.8057363019</v>
      </c>
      <c r="X152" s="168"/>
    </row>
    <row r="153" spans="1:24" s="169" customFormat="1" ht="16.5">
      <c r="A153" s="91">
        <v>494</v>
      </c>
      <c r="B153" s="86" t="s">
        <v>115</v>
      </c>
      <c r="C153" s="87">
        <v>8909</v>
      </c>
      <c r="D153" s="87">
        <v>19052500.969999999</v>
      </c>
      <c r="E153" s="87">
        <v>1537109.4512482299</v>
      </c>
      <c r="F153" s="87">
        <v>20589610.421248227</v>
      </c>
      <c r="G153" s="160">
        <v>1357.49</v>
      </c>
      <c r="H153" s="161">
        <v>12093878.41</v>
      </c>
      <c r="I153" s="161">
        <v>8495732.0112482272</v>
      </c>
      <c r="J153" s="162">
        <f t="shared" si="7"/>
        <v>0.41262228072468699</v>
      </c>
      <c r="K153" s="163">
        <v>103639.94122666666</v>
      </c>
      <c r="L153" s="163">
        <v>0</v>
      </c>
      <c r="M153" s="163">
        <v>85107.354183128627</v>
      </c>
      <c r="N153" s="163">
        <v>132540.9787931641</v>
      </c>
      <c r="O153" s="163">
        <v>0</v>
      </c>
      <c r="P153" s="164">
        <v>-541527.09</v>
      </c>
      <c r="Q153" s="164">
        <v>-1034998.5650999871</v>
      </c>
      <c r="R153" s="165">
        <v>-1604283.4289201191</v>
      </c>
      <c r="S153" s="87">
        <v>5636211.2014310807</v>
      </c>
      <c r="T153" s="166">
        <v>5031543.4091221374</v>
      </c>
      <c r="U153" s="167">
        <v>10667754.610553218</v>
      </c>
      <c r="V153" s="167">
        <v>1310065.877398263</v>
      </c>
      <c r="W153" s="63">
        <f t="shared" si="8"/>
        <v>11977820.487951482</v>
      </c>
      <c r="X153" s="168"/>
    </row>
    <row r="154" spans="1:24" s="169" customFormat="1" ht="16.5">
      <c r="A154" s="91">
        <v>495</v>
      </c>
      <c r="B154" s="86" t="s">
        <v>116</v>
      </c>
      <c r="C154" s="87">
        <v>1488</v>
      </c>
      <c r="D154" s="87">
        <v>1822479.3199999998</v>
      </c>
      <c r="E154" s="87">
        <v>732963.45513081446</v>
      </c>
      <c r="F154" s="87">
        <v>2555442.7751308144</v>
      </c>
      <c r="G154" s="160">
        <v>1357.49</v>
      </c>
      <c r="H154" s="161">
        <v>2019945.12</v>
      </c>
      <c r="I154" s="161">
        <v>535497.6551308143</v>
      </c>
      <c r="J154" s="162">
        <f t="shared" si="7"/>
        <v>0.20955180853282926</v>
      </c>
      <c r="K154" s="163">
        <v>77542.552831999987</v>
      </c>
      <c r="L154" s="163">
        <v>0</v>
      </c>
      <c r="M154" s="163">
        <v>20014.54218392017</v>
      </c>
      <c r="N154" s="163">
        <v>19442.002353876898</v>
      </c>
      <c r="O154" s="163">
        <v>0</v>
      </c>
      <c r="P154" s="164">
        <v>-104138.80499999999</v>
      </c>
      <c r="Q154" s="164">
        <v>283408.27406115044</v>
      </c>
      <c r="R154" s="165">
        <v>224918.62696863536</v>
      </c>
      <c r="S154" s="87">
        <v>1056684.8485303973</v>
      </c>
      <c r="T154" s="166">
        <v>-96.051377020832717</v>
      </c>
      <c r="U154" s="167">
        <v>1056588.7971533765</v>
      </c>
      <c r="V154" s="167">
        <v>322370.42866985087</v>
      </c>
      <c r="W154" s="63">
        <f t="shared" si="8"/>
        <v>1378959.2258232273</v>
      </c>
      <c r="X154" s="168"/>
    </row>
    <row r="155" spans="1:24" s="169" customFormat="1" ht="16.5">
      <c r="A155" s="91">
        <v>498</v>
      </c>
      <c r="B155" s="86" t="s">
        <v>117</v>
      </c>
      <c r="C155" s="87">
        <v>2321</v>
      </c>
      <c r="D155" s="87">
        <v>3278640.9699999997</v>
      </c>
      <c r="E155" s="87">
        <v>1842225.022444316</v>
      </c>
      <c r="F155" s="87">
        <v>5120865.9924443159</v>
      </c>
      <c r="G155" s="160">
        <v>1357.49</v>
      </c>
      <c r="H155" s="161">
        <v>3150734.29</v>
      </c>
      <c r="I155" s="161">
        <v>1970131.7024443159</v>
      </c>
      <c r="J155" s="162">
        <f t="shared" si="7"/>
        <v>0.38472627585865088</v>
      </c>
      <c r="K155" s="163">
        <v>780312.47571200004</v>
      </c>
      <c r="L155" s="163">
        <v>0</v>
      </c>
      <c r="M155" s="163">
        <v>30921.858346717388</v>
      </c>
      <c r="N155" s="163">
        <v>49933.073835033909</v>
      </c>
      <c r="O155" s="163">
        <v>7424.9759532227372</v>
      </c>
      <c r="P155" s="164">
        <v>-86278.805000000008</v>
      </c>
      <c r="Q155" s="164">
        <v>-306629.42781047744</v>
      </c>
      <c r="R155" s="165">
        <v>371675.13995040877</v>
      </c>
      <c r="S155" s="87">
        <v>2817490.9934312212</v>
      </c>
      <c r="T155" s="166">
        <v>41230.855357740606</v>
      </c>
      <c r="U155" s="167">
        <v>2858721.8487889618</v>
      </c>
      <c r="V155" s="167">
        <v>440942.63316474727</v>
      </c>
      <c r="W155" s="63">
        <f t="shared" si="8"/>
        <v>3299664.4819537089</v>
      </c>
      <c r="X155" s="168"/>
    </row>
    <row r="156" spans="1:24" s="169" customFormat="1" ht="16.5">
      <c r="A156" s="91">
        <v>500</v>
      </c>
      <c r="B156" s="86" t="s">
        <v>118</v>
      </c>
      <c r="C156" s="87">
        <v>10426</v>
      </c>
      <c r="D156" s="87">
        <v>20645692.239999998</v>
      </c>
      <c r="E156" s="87">
        <v>1089681.786253158</v>
      </c>
      <c r="F156" s="87">
        <v>21735374.026253156</v>
      </c>
      <c r="G156" s="160">
        <v>1357.49</v>
      </c>
      <c r="H156" s="161">
        <v>14153190.74</v>
      </c>
      <c r="I156" s="161">
        <v>7582183.2862531561</v>
      </c>
      <c r="J156" s="162">
        <f t="shared" si="7"/>
        <v>0.34884070902552616</v>
      </c>
      <c r="K156" s="163">
        <v>0</v>
      </c>
      <c r="L156" s="163">
        <v>0</v>
      </c>
      <c r="M156" s="163">
        <v>82639.21033559127</v>
      </c>
      <c r="N156" s="163">
        <v>212786.76588553269</v>
      </c>
      <c r="O156" s="163">
        <v>86988.79324470344</v>
      </c>
      <c r="P156" s="164">
        <v>-555793.22500000009</v>
      </c>
      <c r="Q156" s="164">
        <v>2302703.4720751704</v>
      </c>
      <c r="R156" s="165">
        <v>1216849.8994772814</v>
      </c>
      <c r="S156" s="87">
        <v>10928358.202271435</v>
      </c>
      <c r="T156" s="166">
        <v>1665518.9595851456</v>
      </c>
      <c r="U156" s="167">
        <v>12593877.161856581</v>
      </c>
      <c r="V156" s="167">
        <v>1010185.163288135</v>
      </c>
      <c r="W156" s="63">
        <f t="shared" si="8"/>
        <v>13604062.325144716</v>
      </c>
      <c r="X156" s="168"/>
    </row>
    <row r="157" spans="1:24" s="169" customFormat="1" ht="16.5">
      <c r="A157" s="91">
        <v>505</v>
      </c>
      <c r="B157" s="86" t="s">
        <v>119</v>
      </c>
      <c r="C157" s="87">
        <v>20837</v>
      </c>
      <c r="D157" s="87">
        <v>37393557.480000004</v>
      </c>
      <c r="E157" s="87">
        <v>3436357.7762386813</v>
      </c>
      <c r="F157" s="87">
        <v>40829915.256238684</v>
      </c>
      <c r="G157" s="160">
        <v>1357.49</v>
      </c>
      <c r="H157" s="161">
        <v>28286019.129999999</v>
      </c>
      <c r="I157" s="161">
        <v>12543896.126238685</v>
      </c>
      <c r="J157" s="162">
        <f t="shared" si="7"/>
        <v>0.30722317319338588</v>
      </c>
      <c r="K157" s="163">
        <v>0</v>
      </c>
      <c r="L157" s="163">
        <v>0</v>
      </c>
      <c r="M157" s="163">
        <v>176375.72643475296</v>
      </c>
      <c r="N157" s="163">
        <v>355471.38527268678</v>
      </c>
      <c r="O157" s="163">
        <v>50580.960426703241</v>
      </c>
      <c r="P157" s="164">
        <v>-1373989.6375</v>
      </c>
      <c r="Q157" s="164">
        <v>-2355276.1845408077</v>
      </c>
      <c r="R157" s="165">
        <v>-1345832.9120401235</v>
      </c>
      <c r="S157" s="87">
        <v>8051225.4642918967</v>
      </c>
      <c r="T157" s="166">
        <v>3845237.0377258053</v>
      </c>
      <c r="U157" s="167">
        <v>11896462.502017703</v>
      </c>
      <c r="V157" s="167">
        <v>3163745.3618094106</v>
      </c>
      <c r="W157" s="63">
        <f t="shared" si="8"/>
        <v>15060207.863827113</v>
      </c>
      <c r="X157" s="168"/>
    </row>
    <row r="158" spans="1:24" s="169" customFormat="1" ht="16.5">
      <c r="A158" s="91">
        <v>508</v>
      </c>
      <c r="B158" s="86" t="s">
        <v>121</v>
      </c>
      <c r="C158" s="87">
        <v>9563</v>
      </c>
      <c r="D158" s="87">
        <v>10808084.91</v>
      </c>
      <c r="E158" s="87">
        <v>1658027.1166874603</v>
      </c>
      <c r="F158" s="87">
        <v>12466112.02668746</v>
      </c>
      <c r="G158" s="160">
        <v>1357.49</v>
      </c>
      <c r="H158" s="161">
        <v>12981676.869999999</v>
      </c>
      <c r="I158" s="161">
        <v>-515564.84331253916</v>
      </c>
      <c r="J158" s="162">
        <f t="shared" si="7"/>
        <v>-4.1357308694869553E-2</v>
      </c>
      <c r="K158" s="163">
        <v>331279.5078986666</v>
      </c>
      <c r="L158" s="163">
        <v>0</v>
      </c>
      <c r="M158" s="163">
        <v>131700.65893555558</v>
      </c>
      <c r="N158" s="163">
        <v>167291.34514944904</v>
      </c>
      <c r="O158" s="163">
        <v>0</v>
      </c>
      <c r="P158" s="164">
        <v>-777221.25884999998</v>
      </c>
      <c r="Q158" s="164">
        <v>-380014.52889886691</v>
      </c>
      <c r="R158" s="165">
        <v>-287271.51896962296</v>
      </c>
      <c r="S158" s="87">
        <v>-1329800.6380473578</v>
      </c>
      <c r="T158" s="166">
        <v>922054.91962680209</v>
      </c>
      <c r="U158" s="167">
        <v>-407745.7184205557</v>
      </c>
      <c r="V158" s="167">
        <v>1638733.8601622223</v>
      </c>
      <c r="W158" s="63">
        <f t="shared" si="8"/>
        <v>1230988.1417416665</v>
      </c>
      <c r="X158" s="168"/>
    </row>
    <row r="159" spans="1:24" s="169" customFormat="1" ht="16.5">
      <c r="A159" s="91">
        <v>507</v>
      </c>
      <c r="B159" s="86" t="s">
        <v>120</v>
      </c>
      <c r="C159" s="87">
        <v>5635</v>
      </c>
      <c r="D159" s="87">
        <v>5934579.3599999994</v>
      </c>
      <c r="E159" s="87">
        <v>1518313.4695317233</v>
      </c>
      <c r="F159" s="87">
        <v>7452892.8295317227</v>
      </c>
      <c r="G159" s="160">
        <v>1357.49</v>
      </c>
      <c r="H159" s="161">
        <v>7649456.1500000004</v>
      </c>
      <c r="I159" s="161">
        <v>-196563.32046827767</v>
      </c>
      <c r="J159" s="162">
        <f t="shared" si="7"/>
        <v>-2.6374097275276138E-2</v>
      </c>
      <c r="K159" s="163">
        <v>236042.21591999999</v>
      </c>
      <c r="L159" s="163">
        <v>0</v>
      </c>
      <c r="M159" s="163">
        <v>69093.658663105394</v>
      </c>
      <c r="N159" s="163">
        <v>94546.988436397893</v>
      </c>
      <c r="O159" s="163">
        <v>0</v>
      </c>
      <c r="P159" s="164">
        <v>-360945.67</v>
      </c>
      <c r="Q159" s="164">
        <v>158252.58510120588</v>
      </c>
      <c r="R159" s="165">
        <v>488550.39193206059</v>
      </c>
      <c r="S159" s="87">
        <v>488976.8495844921</v>
      </c>
      <c r="T159" s="166">
        <v>418505.03024748596</v>
      </c>
      <c r="U159" s="167">
        <v>907481.87983197812</v>
      </c>
      <c r="V159" s="167">
        <v>1089484.9414817279</v>
      </c>
      <c r="W159" s="63">
        <f t="shared" si="8"/>
        <v>1996966.821313706</v>
      </c>
      <c r="X159" s="168"/>
    </row>
    <row r="160" spans="1:24" s="169" customFormat="1" ht="16.5">
      <c r="A160" s="91">
        <v>504</v>
      </c>
      <c r="B160" s="86" t="s">
        <v>327</v>
      </c>
      <c r="C160" s="87">
        <v>1816</v>
      </c>
      <c r="D160" s="87">
        <v>2452393.06</v>
      </c>
      <c r="E160" s="87">
        <v>544730.33676936908</v>
      </c>
      <c r="F160" s="87">
        <v>2997123.396769369</v>
      </c>
      <c r="G160" s="160">
        <v>1357.49</v>
      </c>
      <c r="H160" s="161">
        <v>2465201.84</v>
      </c>
      <c r="I160" s="161">
        <v>531921.55676936917</v>
      </c>
      <c r="J160" s="162">
        <f t="shared" si="7"/>
        <v>0.17747736290829166</v>
      </c>
      <c r="K160" s="163">
        <v>0</v>
      </c>
      <c r="L160" s="163">
        <v>0</v>
      </c>
      <c r="M160" s="163">
        <v>15777.267651585198</v>
      </c>
      <c r="N160" s="163">
        <v>32793.325056504262</v>
      </c>
      <c r="O160" s="163">
        <v>0</v>
      </c>
      <c r="P160" s="164">
        <v>-111448.08500000001</v>
      </c>
      <c r="Q160" s="164">
        <v>-141250.1993991879</v>
      </c>
      <c r="R160" s="165">
        <v>32976.786553983286</v>
      </c>
      <c r="S160" s="87">
        <v>360770.65163225407</v>
      </c>
      <c r="T160" s="166">
        <v>772552.16162175557</v>
      </c>
      <c r="U160" s="167">
        <v>1133322.8132540097</v>
      </c>
      <c r="V160" s="167">
        <v>390463.23002583609</v>
      </c>
      <c r="W160" s="63">
        <f t="shared" si="8"/>
        <v>1523786.0432798457</v>
      </c>
      <c r="X160" s="168"/>
    </row>
    <row r="161" spans="1:24" s="169" customFormat="1" ht="16.5">
      <c r="A161" s="91">
        <v>531</v>
      </c>
      <c r="B161" s="86" t="s">
        <v>122</v>
      </c>
      <c r="C161" s="87">
        <v>5169</v>
      </c>
      <c r="D161" s="87">
        <v>7301839.96</v>
      </c>
      <c r="E161" s="87">
        <v>671436.93303399824</v>
      </c>
      <c r="F161" s="87">
        <v>7973276.8930339981</v>
      </c>
      <c r="G161" s="160">
        <v>1357.49</v>
      </c>
      <c r="H161" s="161">
        <v>7016865.8099999996</v>
      </c>
      <c r="I161" s="161">
        <v>956411.0830339985</v>
      </c>
      <c r="J161" s="162">
        <f t="shared" si="7"/>
        <v>0.11995207188522261</v>
      </c>
      <c r="K161" s="163">
        <v>0</v>
      </c>
      <c r="L161" s="163">
        <v>0</v>
      </c>
      <c r="M161" s="163">
        <v>49419.918723038762</v>
      </c>
      <c r="N161" s="163">
        <v>83428.711802307444</v>
      </c>
      <c r="O161" s="163">
        <v>0</v>
      </c>
      <c r="P161" s="164">
        <v>-286920.49999999994</v>
      </c>
      <c r="Q161" s="164">
        <v>-787538.65673347574</v>
      </c>
      <c r="R161" s="165">
        <v>-830255.32399992773</v>
      </c>
      <c r="S161" s="87">
        <v>-815454.76717405883</v>
      </c>
      <c r="T161" s="166">
        <v>2356862.4660971467</v>
      </c>
      <c r="U161" s="167">
        <v>1541407.6989230879</v>
      </c>
      <c r="V161" s="167">
        <v>859689.937348451</v>
      </c>
      <c r="W161" s="63">
        <f t="shared" si="8"/>
        <v>2401097.6362715391</v>
      </c>
      <c r="X161" s="168"/>
    </row>
    <row r="162" spans="1:24" s="169" customFormat="1" ht="16.5">
      <c r="A162" s="91">
        <v>535</v>
      </c>
      <c r="B162" s="86" t="s">
        <v>123</v>
      </c>
      <c r="C162" s="87">
        <v>10396</v>
      </c>
      <c r="D162" s="87">
        <v>21235751.200000003</v>
      </c>
      <c r="E162" s="87">
        <v>1299317.5760765849</v>
      </c>
      <c r="F162" s="87">
        <v>22535068.776076589</v>
      </c>
      <c r="G162" s="160">
        <v>1357.49</v>
      </c>
      <c r="H162" s="161">
        <v>14112466.040000001</v>
      </c>
      <c r="I162" s="161">
        <v>8422602.7360765878</v>
      </c>
      <c r="J162" s="162">
        <f t="shared" si="7"/>
        <v>0.37375535969156176</v>
      </c>
      <c r="K162" s="163">
        <v>55809.609173333331</v>
      </c>
      <c r="L162" s="163">
        <v>0</v>
      </c>
      <c r="M162" s="163">
        <v>125289.47998612032</v>
      </c>
      <c r="N162" s="163">
        <v>179136.31002224307</v>
      </c>
      <c r="O162" s="163">
        <v>0</v>
      </c>
      <c r="P162" s="164">
        <v>-554210.17500000005</v>
      </c>
      <c r="Q162" s="164">
        <v>574701.71898707887</v>
      </c>
      <c r="R162" s="165">
        <v>-377368.61599576473</v>
      </c>
      <c r="S162" s="87">
        <v>8425961.0632495992</v>
      </c>
      <c r="T162" s="166">
        <v>6775138.5325663593</v>
      </c>
      <c r="U162" s="167">
        <v>15201099.595815958</v>
      </c>
      <c r="V162" s="167">
        <v>1886412.4435101901</v>
      </c>
      <c r="W162" s="63">
        <f t="shared" si="8"/>
        <v>17087512.03932615</v>
      </c>
      <c r="X162" s="168"/>
    </row>
    <row r="163" spans="1:24" s="169" customFormat="1" ht="16.5">
      <c r="A163" s="91">
        <v>536</v>
      </c>
      <c r="B163" s="86" t="s">
        <v>124</v>
      </c>
      <c r="C163" s="87">
        <v>34884</v>
      </c>
      <c r="D163" s="87">
        <v>59153275.730000004</v>
      </c>
      <c r="E163" s="87">
        <v>4479137.9363537151</v>
      </c>
      <c r="F163" s="87">
        <v>63632413.666353717</v>
      </c>
      <c r="G163" s="160">
        <v>1357.49</v>
      </c>
      <c r="H163" s="161">
        <v>47354681.160000004</v>
      </c>
      <c r="I163" s="161">
        <v>16277732.506353714</v>
      </c>
      <c r="J163" s="162">
        <f t="shared" si="7"/>
        <v>0.25580881768375746</v>
      </c>
      <c r="K163" s="163">
        <v>0</v>
      </c>
      <c r="L163" s="163">
        <v>0</v>
      </c>
      <c r="M163" s="163">
        <v>331927.15075284173</v>
      </c>
      <c r="N163" s="163">
        <v>643787.8025213147</v>
      </c>
      <c r="O163" s="163">
        <v>464498.56818786619</v>
      </c>
      <c r="P163" s="164">
        <v>-2699753.99</v>
      </c>
      <c r="Q163" s="164">
        <v>-1932683.3145860049</v>
      </c>
      <c r="R163" s="165">
        <v>-1560017.5818199383</v>
      </c>
      <c r="S163" s="87">
        <v>11525491.141409794</v>
      </c>
      <c r="T163" s="166">
        <v>5061850.2007729132</v>
      </c>
      <c r="U163" s="167">
        <v>16587341.342182707</v>
      </c>
      <c r="V163" s="167">
        <v>4184019.7750306963</v>
      </c>
      <c r="W163" s="63">
        <f t="shared" si="8"/>
        <v>20771361.117213402</v>
      </c>
      <c r="X163" s="168"/>
    </row>
    <row r="164" spans="1:24" s="169" customFormat="1" ht="16.5">
      <c r="A164" s="91">
        <v>538</v>
      </c>
      <c r="B164" s="86" t="s">
        <v>329</v>
      </c>
      <c r="C164" s="87">
        <v>4689</v>
      </c>
      <c r="D164" s="87">
        <v>8450261.209999999</v>
      </c>
      <c r="E164" s="87">
        <v>564432.46074183122</v>
      </c>
      <c r="F164" s="87">
        <v>9014693.67074183</v>
      </c>
      <c r="G164" s="160">
        <v>1357.49</v>
      </c>
      <c r="H164" s="161">
        <v>6365270.6100000003</v>
      </c>
      <c r="I164" s="161">
        <v>2649423.0607418297</v>
      </c>
      <c r="J164" s="162">
        <f t="shared" si="7"/>
        <v>0.29390050926975153</v>
      </c>
      <c r="K164" s="163">
        <v>0</v>
      </c>
      <c r="L164" s="163">
        <v>0</v>
      </c>
      <c r="M164" s="163">
        <v>27524.136588579375</v>
      </c>
      <c r="N164" s="163">
        <v>90583.821243770493</v>
      </c>
      <c r="O164" s="163">
        <v>0</v>
      </c>
      <c r="P164" s="164">
        <v>-181583.56999999998</v>
      </c>
      <c r="Q164" s="164">
        <v>-16138.004788234994</v>
      </c>
      <c r="R164" s="165">
        <v>-270075.92281577736</v>
      </c>
      <c r="S164" s="87">
        <v>2299733.5209701671</v>
      </c>
      <c r="T164" s="166">
        <v>2064822.5786855312</v>
      </c>
      <c r="U164" s="167">
        <v>4364556.0996556981</v>
      </c>
      <c r="V164" s="167">
        <v>759674.84649659833</v>
      </c>
      <c r="W164" s="63">
        <f t="shared" si="8"/>
        <v>5124230.9461522959</v>
      </c>
      <c r="X164" s="168"/>
    </row>
    <row r="165" spans="1:24" s="169" customFormat="1" ht="16.5">
      <c r="A165" s="91">
        <v>541</v>
      </c>
      <c r="B165" s="86" t="s">
        <v>125</v>
      </c>
      <c r="C165" s="87">
        <v>9423</v>
      </c>
      <c r="D165" s="87">
        <v>10536586.790000001</v>
      </c>
      <c r="E165" s="87">
        <v>3163967.6765019828</v>
      </c>
      <c r="F165" s="87">
        <v>13700554.466501985</v>
      </c>
      <c r="G165" s="160">
        <v>1357.49</v>
      </c>
      <c r="H165" s="161">
        <v>12791628.27</v>
      </c>
      <c r="I165" s="161">
        <v>908926.19650198519</v>
      </c>
      <c r="J165" s="162">
        <f t="shared" si="7"/>
        <v>6.6342292841090514E-2</v>
      </c>
      <c r="K165" s="163">
        <v>1020266.6558399999</v>
      </c>
      <c r="L165" s="163">
        <v>0</v>
      </c>
      <c r="M165" s="163">
        <v>119900.36370923824</v>
      </c>
      <c r="N165" s="163">
        <v>155865.23664989852</v>
      </c>
      <c r="O165" s="163">
        <v>0</v>
      </c>
      <c r="P165" s="164">
        <v>-590032.65500000003</v>
      </c>
      <c r="Q165" s="164">
        <v>4276856.7454230506</v>
      </c>
      <c r="R165" s="165">
        <v>3060051.0401437129</v>
      </c>
      <c r="S165" s="87">
        <v>8951833.5832678862</v>
      </c>
      <c r="T165" s="166">
        <v>4119390.4606838035</v>
      </c>
      <c r="U165" s="167">
        <v>13071224.04395169</v>
      </c>
      <c r="V165" s="167">
        <v>1931635.679839853</v>
      </c>
      <c r="W165" s="63">
        <f t="shared" si="8"/>
        <v>15002859.723791543</v>
      </c>
      <c r="X165" s="168"/>
    </row>
    <row r="166" spans="1:24" s="169" customFormat="1" ht="16.5">
      <c r="A166" s="91">
        <v>543</v>
      </c>
      <c r="B166" s="86" t="s">
        <v>126</v>
      </c>
      <c r="C166" s="87">
        <v>44127</v>
      </c>
      <c r="D166" s="87">
        <v>80898045.319999993</v>
      </c>
      <c r="E166" s="87">
        <v>8779039.3122850358</v>
      </c>
      <c r="F166" s="87">
        <v>89677084.632285029</v>
      </c>
      <c r="G166" s="160">
        <v>1357.49</v>
      </c>
      <c r="H166" s="161">
        <v>59901961.229999997</v>
      </c>
      <c r="I166" s="161">
        <v>29775123.402285032</v>
      </c>
      <c r="J166" s="162">
        <f t="shared" si="7"/>
        <v>0.33202599665651444</v>
      </c>
      <c r="K166" s="163">
        <v>0</v>
      </c>
      <c r="L166" s="163">
        <v>0</v>
      </c>
      <c r="M166" s="163">
        <v>333284.55399588129</v>
      </c>
      <c r="N166" s="163">
        <v>906100.09812882077</v>
      </c>
      <c r="O166" s="163">
        <v>498614.2000089779</v>
      </c>
      <c r="P166" s="164">
        <v>-3193598.1306499997</v>
      </c>
      <c r="Q166" s="164">
        <v>2109894.9603322246</v>
      </c>
      <c r="R166" s="165">
        <v>1757903.6391449464</v>
      </c>
      <c r="S166" s="87">
        <v>32187322.723245881</v>
      </c>
      <c r="T166" s="166">
        <v>215449.7667022559</v>
      </c>
      <c r="U166" s="167">
        <v>32402772.489948139</v>
      </c>
      <c r="V166" s="167">
        <v>5177422.1183694396</v>
      </c>
      <c r="W166" s="63">
        <f t="shared" si="8"/>
        <v>37580194.608317576</v>
      </c>
      <c r="X166" s="168"/>
    </row>
    <row r="167" spans="1:24" s="169" customFormat="1" ht="16.5">
      <c r="A167" s="91">
        <v>893</v>
      </c>
      <c r="B167" s="86" t="s">
        <v>357</v>
      </c>
      <c r="C167" s="87">
        <v>7497</v>
      </c>
      <c r="D167" s="87">
        <v>12907160.709999999</v>
      </c>
      <c r="E167" s="87">
        <v>3835552.8488401906</v>
      </c>
      <c r="F167" s="87">
        <v>16742713.558840189</v>
      </c>
      <c r="G167" s="160">
        <v>1357.49</v>
      </c>
      <c r="H167" s="161">
        <v>10177102.529999999</v>
      </c>
      <c r="I167" s="161">
        <v>6565611.0288401898</v>
      </c>
      <c r="J167" s="162">
        <f t="shared" si="7"/>
        <v>0.39214736642099052</v>
      </c>
      <c r="K167" s="163">
        <v>5399.3194079999994</v>
      </c>
      <c r="L167" s="163">
        <v>0</v>
      </c>
      <c r="M167" s="163">
        <v>95931.947457917515</v>
      </c>
      <c r="N167" s="163">
        <v>116862.41506487812</v>
      </c>
      <c r="O167" s="163">
        <v>14053.447950988317</v>
      </c>
      <c r="P167" s="164">
        <v>-319504.98500000004</v>
      </c>
      <c r="Q167" s="164">
        <v>-627522.68122144893</v>
      </c>
      <c r="R167" s="165">
        <v>-191486.01911852192</v>
      </c>
      <c r="S167" s="87">
        <v>5659344.4733820036</v>
      </c>
      <c r="T167" s="166">
        <v>2202743.0143504692</v>
      </c>
      <c r="U167" s="167">
        <v>7862087.4877324728</v>
      </c>
      <c r="V167" s="167">
        <v>1430350.0308720749</v>
      </c>
      <c r="W167" s="63">
        <f t="shared" si="8"/>
        <v>9292437.5186045468</v>
      </c>
      <c r="X167" s="168"/>
    </row>
    <row r="168" spans="1:24" s="169" customFormat="1" ht="16.5">
      <c r="A168" s="91">
        <v>740</v>
      </c>
      <c r="B168" s="86" t="s">
        <v>346</v>
      </c>
      <c r="C168" s="87">
        <v>32547</v>
      </c>
      <c r="D168" s="87">
        <v>36204027.270000003</v>
      </c>
      <c r="E168" s="87">
        <v>8548724.5558221955</v>
      </c>
      <c r="F168" s="87">
        <v>44752751.825822197</v>
      </c>
      <c r="G168" s="160">
        <v>1357.49</v>
      </c>
      <c r="H168" s="161">
        <v>44182227.030000001</v>
      </c>
      <c r="I168" s="161">
        <v>570524.79582219571</v>
      </c>
      <c r="J168" s="162">
        <f t="shared" si="7"/>
        <v>1.2748373508799624E-2</v>
      </c>
      <c r="K168" s="163">
        <v>731853.40425600007</v>
      </c>
      <c r="L168" s="163">
        <v>0</v>
      </c>
      <c r="M168" s="163">
        <v>424551.87930449663</v>
      </c>
      <c r="N168" s="163">
        <v>588886.02537086327</v>
      </c>
      <c r="O168" s="163">
        <v>0</v>
      </c>
      <c r="P168" s="164">
        <v>-2688977.09</v>
      </c>
      <c r="Q168" s="164">
        <v>-2170470.1955421437</v>
      </c>
      <c r="R168" s="165">
        <v>129236.48823625229</v>
      </c>
      <c r="S168" s="87">
        <v>-2414394.6925523356</v>
      </c>
      <c r="T168" s="166">
        <v>8120444.280558615</v>
      </c>
      <c r="U168" s="167">
        <v>5706049.5880062794</v>
      </c>
      <c r="V168" s="167">
        <v>5978140.1473588469</v>
      </c>
      <c r="W168" s="63">
        <f t="shared" si="8"/>
        <v>11684189.735365126</v>
      </c>
      <c r="X168" s="168"/>
    </row>
    <row r="169" spans="1:24" s="169" customFormat="1" ht="16.5">
      <c r="A169" s="91">
        <v>895</v>
      </c>
      <c r="B169" s="86" t="s">
        <v>358</v>
      </c>
      <c r="C169" s="87">
        <v>15463</v>
      </c>
      <c r="D169" s="87">
        <v>19459047.630000003</v>
      </c>
      <c r="E169" s="87">
        <v>3834493.0682144281</v>
      </c>
      <c r="F169" s="87">
        <v>23293540.69821443</v>
      </c>
      <c r="G169" s="160">
        <v>1357.49</v>
      </c>
      <c r="H169" s="161">
        <v>20990867.870000001</v>
      </c>
      <c r="I169" s="161">
        <v>2302672.8282144293</v>
      </c>
      <c r="J169" s="162">
        <f t="shared" si="7"/>
        <v>9.8854564793189256E-2</v>
      </c>
      <c r="K169" s="163">
        <v>0</v>
      </c>
      <c r="L169" s="163">
        <v>0</v>
      </c>
      <c r="M169" s="163">
        <v>250708.35697287531</v>
      </c>
      <c r="N169" s="163">
        <v>274389.03191377345</v>
      </c>
      <c r="O169" s="163">
        <v>0</v>
      </c>
      <c r="P169" s="164">
        <v>-928951.52390000003</v>
      </c>
      <c r="Q169" s="164">
        <v>824573.90924913436</v>
      </c>
      <c r="R169" s="165">
        <v>1531202.1685080451</v>
      </c>
      <c r="S169" s="87">
        <v>4254594.7709582578</v>
      </c>
      <c r="T169" s="166">
        <v>1487712.2159168257</v>
      </c>
      <c r="U169" s="167">
        <v>5742306.9868750833</v>
      </c>
      <c r="V169" s="167">
        <v>2483747.172520977</v>
      </c>
      <c r="W169" s="63">
        <f t="shared" si="8"/>
        <v>8226054.1593960598</v>
      </c>
      <c r="X169" s="168"/>
    </row>
    <row r="170" spans="1:24" s="169" customFormat="1" ht="16.5">
      <c r="A170" s="91">
        <v>529</v>
      </c>
      <c r="B170" s="86" t="s">
        <v>328</v>
      </c>
      <c r="C170" s="87">
        <v>19579</v>
      </c>
      <c r="D170" s="87">
        <v>27681328.390000004</v>
      </c>
      <c r="E170" s="87">
        <v>3848938.9611772173</v>
      </c>
      <c r="F170" s="87">
        <v>31530267.351177223</v>
      </c>
      <c r="G170" s="160">
        <v>1357.49</v>
      </c>
      <c r="H170" s="161">
        <v>26578296.710000001</v>
      </c>
      <c r="I170" s="161">
        <v>4951970.6411772221</v>
      </c>
      <c r="J170" s="162">
        <f t="shared" si="7"/>
        <v>0.15705450848301589</v>
      </c>
      <c r="K170" s="163">
        <v>0</v>
      </c>
      <c r="L170" s="163">
        <v>0</v>
      </c>
      <c r="M170" s="163">
        <v>171059.29814942277</v>
      </c>
      <c r="N170" s="163">
        <v>370726.77611370233</v>
      </c>
      <c r="O170" s="163">
        <v>112645.73608250708</v>
      </c>
      <c r="P170" s="164">
        <v>-1178022.2449999999</v>
      </c>
      <c r="Q170" s="164">
        <v>3343010.2268073051</v>
      </c>
      <c r="R170" s="165">
        <v>674989.07294340711</v>
      </c>
      <c r="S170" s="87">
        <v>8446379.5062735658</v>
      </c>
      <c r="T170" s="166">
        <v>-735802.09365563362</v>
      </c>
      <c r="U170" s="167">
        <v>7710577.4126179321</v>
      </c>
      <c r="V170" s="167">
        <v>2220996.660097939</v>
      </c>
      <c r="W170" s="63">
        <f t="shared" si="8"/>
        <v>9931574.072715871</v>
      </c>
      <c r="X170" s="168"/>
    </row>
    <row r="171" spans="1:24" s="169" customFormat="1" ht="16.5">
      <c r="A171" s="91">
        <v>545</v>
      </c>
      <c r="B171" s="86" t="s">
        <v>330</v>
      </c>
      <c r="C171" s="87">
        <v>9562</v>
      </c>
      <c r="D171" s="87">
        <v>14190157.6</v>
      </c>
      <c r="E171" s="87">
        <v>6473660.1482069474</v>
      </c>
      <c r="F171" s="87">
        <v>20663817.748206947</v>
      </c>
      <c r="G171" s="160">
        <v>1357.49</v>
      </c>
      <c r="H171" s="161">
        <v>12980319.380000001</v>
      </c>
      <c r="I171" s="161">
        <v>7683498.3682069462</v>
      </c>
      <c r="J171" s="162">
        <f t="shared" si="7"/>
        <v>0.37183343667815999</v>
      </c>
      <c r="K171" s="163">
        <v>441312.41063466668</v>
      </c>
      <c r="L171" s="163">
        <v>0</v>
      </c>
      <c r="M171" s="163">
        <v>130221.80428032417</v>
      </c>
      <c r="N171" s="163">
        <v>144666.27971202927</v>
      </c>
      <c r="O171" s="163">
        <v>30590.093282854392</v>
      </c>
      <c r="P171" s="164">
        <v>-349480.51500000001</v>
      </c>
      <c r="Q171" s="164">
        <v>550891.42780669406</v>
      </c>
      <c r="R171" s="165">
        <v>746691.99874247506</v>
      </c>
      <c r="S171" s="87">
        <v>9378391.8676659912</v>
      </c>
      <c r="T171" s="166">
        <v>3058091.7814063048</v>
      </c>
      <c r="U171" s="167">
        <v>12436483.649072297</v>
      </c>
      <c r="V171" s="167">
        <v>2067313.5897524972</v>
      </c>
      <c r="W171" s="63">
        <f t="shared" si="8"/>
        <v>14503797.238824794</v>
      </c>
      <c r="X171" s="168"/>
    </row>
    <row r="172" spans="1:24" s="169" customFormat="1" ht="16.5">
      <c r="A172" s="91">
        <v>560</v>
      </c>
      <c r="B172" s="86" t="s">
        <v>127</v>
      </c>
      <c r="C172" s="87">
        <v>15808</v>
      </c>
      <c r="D172" s="87">
        <v>24465951.159999996</v>
      </c>
      <c r="E172" s="87">
        <v>3024449.3328489428</v>
      </c>
      <c r="F172" s="87">
        <v>27490400.49284894</v>
      </c>
      <c r="G172" s="160">
        <v>1357.49</v>
      </c>
      <c r="H172" s="161">
        <v>21459201.920000002</v>
      </c>
      <c r="I172" s="161">
        <v>6031198.5728489384</v>
      </c>
      <c r="J172" s="162">
        <f t="shared" si="7"/>
        <v>0.21939289587351885</v>
      </c>
      <c r="K172" s="163">
        <v>0</v>
      </c>
      <c r="L172" s="163">
        <v>0</v>
      </c>
      <c r="M172" s="163">
        <v>143685.20875354111</v>
      </c>
      <c r="N172" s="163">
        <v>269072.21316159406</v>
      </c>
      <c r="O172" s="163">
        <v>0</v>
      </c>
      <c r="P172" s="164">
        <v>-1205536.7755</v>
      </c>
      <c r="Q172" s="164">
        <v>428274.31573304441</v>
      </c>
      <c r="R172" s="165">
        <v>234720.7804247103</v>
      </c>
      <c r="S172" s="87">
        <v>5901414.315421829</v>
      </c>
      <c r="T172" s="166">
        <v>6344777.0850062221</v>
      </c>
      <c r="U172" s="167">
        <v>12246191.400428051</v>
      </c>
      <c r="V172" s="167">
        <v>2742939.2380605824</v>
      </c>
      <c r="W172" s="63">
        <f t="shared" si="8"/>
        <v>14989130.638488634</v>
      </c>
      <c r="X172" s="168"/>
    </row>
    <row r="173" spans="1:24" s="169" customFormat="1" ht="16.5">
      <c r="A173" s="91">
        <v>561</v>
      </c>
      <c r="B173" s="86" t="s">
        <v>128</v>
      </c>
      <c r="C173" s="87">
        <v>1337</v>
      </c>
      <c r="D173" s="87">
        <v>2067381.6500000001</v>
      </c>
      <c r="E173" s="87">
        <v>373971.66505414358</v>
      </c>
      <c r="F173" s="87">
        <v>2441353.3150541438</v>
      </c>
      <c r="G173" s="160">
        <v>1357.49</v>
      </c>
      <c r="H173" s="161">
        <v>1814964.1300000001</v>
      </c>
      <c r="I173" s="161">
        <v>626389.18505414366</v>
      </c>
      <c r="J173" s="162">
        <f t="shared" si="7"/>
        <v>0.25657457328754224</v>
      </c>
      <c r="K173" s="163">
        <v>0</v>
      </c>
      <c r="L173" s="163">
        <v>0</v>
      </c>
      <c r="M173" s="163">
        <v>14444.625227903653</v>
      </c>
      <c r="N173" s="163">
        <v>15632.495339281548</v>
      </c>
      <c r="O173" s="163">
        <v>0</v>
      </c>
      <c r="P173" s="164">
        <v>-51202.990000000005</v>
      </c>
      <c r="Q173" s="164">
        <v>364167.75483977265</v>
      </c>
      <c r="R173" s="165">
        <v>318837.16988358827</v>
      </c>
      <c r="S173" s="87">
        <v>1288268.2403446897</v>
      </c>
      <c r="T173" s="166">
        <v>458030.36892004526</v>
      </c>
      <c r="U173" s="167">
        <v>1746298.6092647349</v>
      </c>
      <c r="V173" s="167">
        <v>274204.53360666416</v>
      </c>
      <c r="W173" s="63">
        <f t="shared" si="8"/>
        <v>2020503.1428713989</v>
      </c>
      <c r="X173" s="168"/>
    </row>
    <row r="174" spans="1:24" s="169" customFormat="1" ht="16.5">
      <c r="A174" s="91">
        <v>562</v>
      </c>
      <c r="B174" s="86" t="s">
        <v>129</v>
      </c>
      <c r="C174" s="87">
        <v>8978</v>
      </c>
      <c r="D174" s="87">
        <v>12244615.999999998</v>
      </c>
      <c r="E174" s="87">
        <v>1594594.1153513889</v>
      </c>
      <c r="F174" s="87">
        <v>13839210.115351386</v>
      </c>
      <c r="G174" s="160">
        <v>1357.49</v>
      </c>
      <c r="H174" s="161">
        <v>12187545.220000001</v>
      </c>
      <c r="I174" s="161">
        <v>1651664.8953513857</v>
      </c>
      <c r="J174" s="162">
        <f t="shared" si="7"/>
        <v>0.11934676051483946</v>
      </c>
      <c r="K174" s="163">
        <v>158804.01318400001</v>
      </c>
      <c r="L174" s="163">
        <v>0</v>
      </c>
      <c r="M174" s="163">
        <v>82909.216495487271</v>
      </c>
      <c r="N174" s="163">
        <v>169056.16097354933</v>
      </c>
      <c r="O174" s="163">
        <v>0</v>
      </c>
      <c r="P174" s="164">
        <v>-592556.29500000004</v>
      </c>
      <c r="Q174" s="164">
        <v>-396180.76684205449</v>
      </c>
      <c r="R174" s="165">
        <v>-355069.96669169812</v>
      </c>
      <c r="S174" s="87">
        <v>718627.25747066969</v>
      </c>
      <c r="T174" s="166">
        <v>3279393.8475776869</v>
      </c>
      <c r="U174" s="167">
        <v>3998021.1050483566</v>
      </c>
      <c r="V174" s="167">
        <v>1671898.5363512221</v>
      </c>
      <c r="W174" s="63">
        <f t="shared" si="8"/>
        <v>5669919.6413995791</v>
      </c>
      <c r="X174" s="168"/>
    </row>
    <row r="175" spans="1:24" s="169" customFormat="1" ht="16.5">
      <c r="A175" s="91">
        <v>563</v>
      </c>
      <c r="B175" s="86" t="s">
        <v>130</v>
      </c>
      <c r="C175" s="87">
        <v>7102</v>
      </c>
      <c r="D175" s="87">
        <v>11616183.889999999</v>
      </c>
      <c r="E175" s="87">
        <v>1175196.2741437797</v>
      </c>
      <c r="F175" s="87">
        <v>12791380.164143778</v>
      </c>
      <c r="G175" s="160">
        <v>1357.49</v>
      </c>
      <c r="H175" s="161">
        <v>9640893.9800000004</v>
      </c>
      <c r="I175" s="161">
        <v>3150486.1841437779</v>
      </c>
      <c r="J175" s="162">
        <f t="shared" si="7"/>
        <v>0.24629759601509454</v>
      </c>
      <c r="K175" s="163">
        <v>208355.63519999999</v>
      </c>
      <c r="L175" s="163">
        <v>0</v>
      </c>
      <c r="M175" s="163">
        <v>98966.23805228222</v>
      </c>
      <c r="N175" s="163">
        <v>127713.2702381729</v>
      </c>
      <c r="O175" s="163">
        <v>0</v>
      </c>
      <c r="P175" s="164">
        <v>-399196.6</v>
      </c>
      <c r="Q175" s="164">
        <v>334342.85284304817</v>
      </c>
      <c r="R175" s="165">
        <v>-410221.65134159976</v>
      </c>
      <c r="S175" s="87">
        <v>3110445.9291356816</v>
      </c>
      <c r="T175" s="166">
        <v>3434394.0025391467</v>
      </c>
      <c r="U175" s="167">
        <v>6544839.9316748288</v>
      </c>
      <c r="V175" s="167">
        <v>1273492.3358949686</v>
      </c>
      <c r="W175" s="63">
        <f t="shared" si="8"/>
        <v>7818332.2675697971</v>
      </c>
      <c r="X175" s="168"/>
    </row>
    <row r="176" spans="1:24" s="169" customFormat="1" ht="16.5">
      <c r="A176" s="91">
        <v>309</v>
      </c>
      <c r="B176" s="86" t="s">
        <v>95</v>
      </c>
      <c r="C176" s="87">
        <v>6506</v>
      </c>
      <c r="D176" s="87">
        <v>8282330.2000000002</v>
      </c>
      <c r="E176" s="87">
        <v>1615395.8371918849</v>
      </c>
      <c r="F176" s="87">
        <v>9897726.0371918846</v>
      </c>
      <c r="G176" s="160">
        <v>1357.49</v>
      </c>
      <c r="H176" s="161">
        <v>8831829.9399999995</v>
      </c>
      <c r="I176" s="161">
        <v>1065896.0971918851</v>
      </c>
      <c r="J176" s="162">
        <f t="shared" si="7"/>
        <v>0.10769100833733461</v>
      </c>
      <c r="K176" s="163">
        <v>149912.81344</v>
      </c>
      <c r="L176" s="163">
        <v>0</v>
      </c>
      <c r="M176" s="163">
        <v>91708.656615241154</v>
      </c>
      <c r="N176" s="163">
        <v>110647.57880051585</v>
      </c>
      <c r="O176" s="163">
        <v>0</v>
      </c>
      <c r="P176" s="164">
        <v>-634210.02500000002</v>
      </c>
      <c r="Q176" s="164">
        <v>-401495.22926220956</v>
      </c>
      <c r="R176" s="165">
        <v>-433381.87784330669</v>
      </c>
      <c r="S176" s="87">
        <v>-50921.986057874281</v>
      </c>
      <c r="T176" s="166">
        <v>3787625.171099782</v>
      </c>
      <c r="U176" s="167">
        <v>3736703.1850419077</v>
      </c>
      <c r="V176" s="167">
        <v>1217821.7129611028</v>
      </c>
      <c r="W176" s="63">
        <f t="shared" si="8"/>
        <v>4954524.8980030101</v>
      </c>
      <c r="X176" s="168"/>
    </row>
    <row r="177" spans="1:24" s="169" customFormat="1" ht="16.5">
      <c r="A177" s="91">
        <v>576</v>
      </c>
      <c r="B177" s="86" t="s">
        <v>131</v>
      </c>
      <c r="C177" s="87">
        <v>2813</v>
      </c>
      <c r="D177" s="87">
        <v>2746733.2600000002</v>
      </c>
      <c r="E177" s="87">
        <v>768417.07549331326</v>
      </c>
      <c r="F177" s="87">
        <v>3515150.3354933136</v>
      </c>
      <c r="G177" s="160">
        <v>1357.49</v>
      </c>
      <c r="H177" s="161">
        <v>3818619.37</v>
      </c>
      <c r="I177" s="161">
        <v>-303469.0345066865</v>
      </c>
      <c r="J177" s="162">
        <f t="shared" si="7"/>
        <v>-8.6331737064695949E-2</v>
      </c>
      <c r="K177" s="163">
        <v>286144.03100800002</v>
      </c>
      <c r="L177" s="163">
        <v>0</v>
      </c>
      <c r="M177" s="163">
        <v>27596.744275345132</v>
      </c>
      <c r="N177" s="163">
        <v>36232.307930877032</v>
      </c>
      <c r="O177" s="163">
        <v>0</v>
      </c>
      <c r="P177" s="164">
        <v>-157569.75999999998</v>
      </c>
      <c r="Q177" s="164">
        <v>843287.56158048229</v>
      </c>
      <c r="R177" s="165">
        <v>740806.26782373502</v>
      </c>
      <c r="S177" s="87">
        <v>1473028.1181117529</v>
      </c>
      <c r="T177" s="166">
        <v>540029.57521486899</v>
      </c>
      <c r="U177" s="167">
        <v>2013057.6933266218</v>
      </c>
      <c r="V177" s="167">
        <v>614910.16499671678</v>
      </c>
      <c r="W177" s="63">
        <f t="shared" si="8"/>
        <v>2627967.8583233384</v>
      </c>
      <c r="X177" s="168"/>
    </row>
    <row r="178" spans="1:24" s="169" customFormat="1" ht="16.5">
      <c r="A178" s="91">
        <v>578</v>
      </c>
      <c r="B178" s="86" t="s">
        <v>132</v>
      </c>
      <c r="C178" s="87">
        <v>3183</v>
      </c>
      <c r="D178" s="87">
        <v>3765810.98</v>
      </c>
      <c r="E178" s="87">
        <v>1065891.3194428689</v>
      </c>
      <c r="F178" s="87">
        <v>4831702.2994428687</v>
      </c>
      <c r="G178" s="160">
        <v>1357.49</v>
      </c>
      <c r="H178" s="161">
        <v>4320890.67</v>
      </c>
      <c r="I178" s="161">
        <v>510811.62944286875</v>
      </c>
      <c r="J178" s="162">
        <f t="shared" si="7"/>
        <v>0.10572084076905341</v>
      </c>
      <c r="K178" s="163">
        <v>188238.46088</v>
      </c>
      <c r="L178" s="163">
        <v>0</v>
      </c>
      <c r="M178" s="163">
        <v>35328.022134116545</v>
      </c>
      <c r="N178" s="163">
        <v>58369.093484625984</v>
      </c>
      <c r="O178" s="163">
        <v>0</v>
      </c>
      <c r="P178" s="164">
        <v>-214995.43</v>
      </c>
      <c r="Q178" s="164">
        <v>-382168.76131516322</v>
      </c>
      <c r="R178" s="165">
        <v>-314350.6664897523</v>
      </c>
      <c r="S178" s="87">
        <v>-118767.6518633042</v>
      </c>
      <c r="T178" s="166">
        <v>1562626.6733867587</v>
      </c>
      <c r="U178" s="167">
        <v>1443859.0215234545</v>
      </c>
      <c r="V178" s="167">
        <v>664962.64058750798</v>
      </c>
      <c r="W178" s="63">
        <f t="shared" si="8"/>
        <v>2108821.6621109624</v>
      </c>
      <c r="X178" s="168"/>
    </row>
    <row r="179" spans="1:24" s="169" customFormat="1" ht="16.5">
      <c r="A179" s="91">
        <v>445</v>
      </c>
      <c r="B179" s="86" t="s">
        <v>320</v>
      </c>
      <c r="C179" s="87">
        <v>15086</v>
      </c>
      <c r="D179" s="87">
        <v>21269419.859999999</v>
      </c>
      <c r="E179" s="87">
        <v>10983744.423714885</v>
      </c>
      <c r="F179" s="87">
        <v>32253164.283714883</v>
      </c>
      <c r="G179" s="160">
        <v>1357.49</v>
      </c>
      <c r="H179" s="161">
        <v>20479094.140000001</v>
      </c>
      <c r="I179" s="161">
        <v>11774070.143714882</v>
      </c>
      <c r="J179" s="162">
        <f t="shared" si="7"/>
        <v>0.36505162842765759</v>
      </c>
      <c r="K179" s="163">
        <v>0</v>
      </c>
      <c r="L179" s="163">
        <v>0</v>
      </c>
      <c r="M179" s="163">
        <v>156792.85142051743</v>
      </c>
      <c r="N179" s="163">
        <v>292763.52496822656</v>
      </c>
      <c r="O179" s="163">
        <v>0</v>
      </c>
      <c r="P179" s="164">
        <v>-800644.70500000007</v>
      </c>
      <c r="Q179" s="164">
        <v>-3595387.0761203538</v>
      </c>
      <c r="R179" s="165">
        <v>-352873.74417103775</v>
      </c>
      <c r="S179" s="87">
        <v>7474720.9948122343</v>
      </c>
      <c r="T179" s="166">
        <v>395398.35647763009</v>
      </c>
      <c r="U179" s="167">
        <v>7870119.3512898646</v>
      </c>
      <c r="V179" s="167">
        <v>2107823.6257348242</v>
      </c>
      <c r="W179" s="63">
        <f t="shared" si="8"/>
        <v>9977942.9770246893</v>
      </c>
      <c r="X179" s="168"/>
    </row>
    <row r="180" spans="1:24" s="169" customFormat="1" ht="16.5">
      <c r="A180" s="91">
        <v>580</v>
      </c>
      <c r="B180" s="86" t="s">
        <v>133</v>
      </c>
      <c r="C180" s="87">
        <v>4567</v>
      </c>
      <c r="D180" s="87">
        <v>4451165.18</v>
      </c>
      <c r="E180" s="87">
        <v>1093818.0322070257</v>
      </c>
      <c r="F180" s="87">
        <v>5544983.2122070249</v>
      </c>
      <c r="G180" s="160">
        <v>1357.49</v>
      </c>
      <c r="H180" s="161">
        <v>6199656.8300000001</v>
      </c>
      <c r="I180" s="161">
        <v>-654673.61779297516</v>
      </c>
      <c r="J180" s="162">
        <f t="shared" si="7"/>
        <v>-0.11806593324786653</v>
      </c>
      <c r="K180" s="163">
        <v>566218.45026399998</v>
      </c>
      <c r="L180" s="163">
        <v>0</v>
      </c>
      <c r="M180" s="163">
        <v>49140.763047001761</v>
      </c>
      <c r="N180" s="163">
        <v>66088.331968859158</v>
      </c>
      <c r="O180" s="163">
        <v>0</v>
      </c>
      <c r="P180" s="164">
        <v>-260323.6</v>
      </c>
      <c r="Q180" s="164">
        <v>-403420.47707424039</v>
      </c>
      <c r="R180" s="165">
        <v>-25458.949048369486</v>
      </c>
      <c r="S180" s="87">
        <v>-662429.09863572405</v>
      </c>
      <c r="T180" s="166">
        <v>1758733.8702968992</v>
      </c>
      <c r="U180" s="167">
        <v>1096304.7716611752</v>
      </c>
      <c r="V180" s="167">
        <v>978245.15316968225</v>
      </c>
      <c r="W180" s="63">
        <f t="shared" si="8"/>
        <v>2074549.9248308574</v>
      </c>
      <c r="X180" s="168"/>
    </row>
    <row r="181" spans="1:24" s="169" customFormat="1" ht="16.5">
      <c r="A181" s="91">
        <v>581</v>
      </c>
      <c r="B181" s="86" t="s">
        <v>134</v>
      </c>
      <c r="C181" s="87">
        <v>6286</v>
      </c>
      <c r="D181" s="87">
        <v>8219107.4900000002</v>
      </c>
      <c r="E181" s="87">
        <v>1452677.8177906685</v>
      </c>
      <c r="F181" s="87">
        <v>9671785.3077906687</v>
      </c>
      <c r="G181" s="160">
        <v>1357.49</v>
      </c>
      <c r="H181" s="161">
        <v>8533182.1400000006</v>
      </c>
      <c r="I181" s="161">
        <v>1138603.1677906681</v>
      </c>
      <c r="J181" s="162">
        <f t="shared" si="7"/>
        <v>0.11772419791757763</v>
      </c>
      <c r="K181" s="163">
        <v>313168.08417066664</v>
      </c>
      <c r="L181" s="163">
        <v>0</v>
      </c>
      <c r="M181" s="163">
        <v>86073.449162177625</v>
      </c>
      <c r="N181" s="163">
        <v>117458.9355586462</v>
      </c>
      <c r="O181" s="163">
        <v>0</v>
      </c>
      <c r="P181" s="164">
        <v>-392902.61499999999</v>
      </c>
      <c r="Q181" s="164">
        <v>941744.12842739152</v>
      </c>
      <c r="R181" s="165">
        <v>547065.93433072336</v>
      </c>
      <c r="S181" s="87">
        <v>2751211.0844402732</v>
      </c>
      <c r="T181" s="166">
        <v>2028731.1831413382</v>
      </c>
      <c r="U181" s="167">
        <v>4779942.2675816119</v>
      </c>
      <c r="V181" s="167">
        <v>1207047.354659111</v>
      </c>
      <c r="W181" s="63">
        <f t="shared" si="8"/>
        <v>5986989.6222407231</v>
      </c>
      <c r="X181" s="168"/>
    </row>
    <row r="182" spans="1:24" s="169" customFormat="1" ht="16.5">
      <c r="A182" s="91">
        <v>599</v>
      </c>
      <c r="B182" s="86" t="s">
        <v>141</v>
      </c>
      <c r="C182" s="87">
        <v>11172</v>
      </c>
      <c r="D182" s="87">
        <v>24152329.57</v>
      </c>
      <c r="E182" s="87">
        <v>4434693.1937636491</v>
      </c>
      <c r="F182" s="87">
        <v>28587022.763763651</v>
      </c>
      <c r="G182" s="160">
        <v>1357.49</v>
      </c>
      <c r="H182" s="161">
        <v>15165878.279999999</v>
      </c>
      <c r="I182" s="161">
        <v>13421144.483763652</v>
      </c>
      <c r="J182" s="162">
        <f t="shared" si="7"/>
        <v>0.46948381420033819</v>
      </c>
      <c r="K182" s="163">
        <v>0</v>
      </c>
      <c r="L182" s="163">
        <v>0</v>
      </c>
      <c r="M182" s="163">
        <v>120026.75735943917</v>
      </c>
      <c r="N182" s="163">
        <v>128938.90197910175</v>
      </c>
      <c r="O182" s="163">
        <v>52561.525670460149</v>
      </c>
      <c r="P182" s="164">
        <v>-426479.88</v>
      </c>
      <c r="Q182" s="164">
        <v>-2554467.4506620141</v>
      </c>
      <c r="R182" s="165">
        <v>-2285252.8109904737</v>
      </c>
      <c r="S182" s="87">
        <v>8456471.5271201655</v>
      </c>
      <c r="T182" s="166">
        <v>5130962.0440997109</v>
      </c>
      <c r="U182" s="167">
        <v>13587433.571219876</v>
      </c>
      <c r="V182" s="167">
        <v>1891900.62940578</v>
      </c>
      <c r="W182" s="63">
        <f t="shared" si="8"/>
        <v>15479334.200625656</v>
      </c>
      <c r="X182" s="168"/>
    </row>
    <row r="183" spans="1:24" s="169" customFormat="1" ht="16.5">
      <c r="A183" s="91">
        <v>583</v>
      </c>
      <c r="B183" s="86" t="s">
        <v>135</v>
      </c>
      <c r="C183" s="87">
        <v>924</v>
      </c>
      <c r="D183" s="87">
        <v>875835.55</v>
      </c>
      <c r="E183" s="87">
        <v>873031.47797428712</v>
      </c>
      <c r="F183" s="87">
        <v>1748867.027974287</v>
      </c>
      <c r="G183" s="160">
        <v>1357.49</v>
      </c>
      <c r="H183" s="161">
        <v>1254320.76</v>
      </c>
      <c r="I183" s="161">
        <v>494546.26797428704</v>
      </c>
      <c r="J183" s="162">
        <f t="shared" si="7"/>
        <v>0.28278094335572218</v>
      </c>
      <c r="K183" s="163">
        <v>316140.730752</v>
      </c>
      <c r="L183" s="163">
        <v>0</v>
      </c>
      <c r="M183" s="163">
        <v>13783.860474624998</v>
      </c>
      <c r="N183" s="163">
        <v>8332.5992470817364</v>
      </c>
      <c r="O183" s="163">
        <v>0</v>
      </c>
      <c r="P183" s="164">
        <v>-42569.305</v>
      </c>
      <c r="Q183" s="164">
        <v>-830585.9021620343</v>
      </c>
      <c r="R183" s="165">
        <v>133280.38066358719</v>
      </c>
      <c r="S183" s="87">
        <v>92928.63194954663</v>
      </c>
      <c r="T183" s="166">
        <v>-20278.938694079025</v>
      </c>
      <c r="U183" s="167">
        <v>72649.693255467602</v>
      </c>
      <c r="V183" s="167">
        <v>189980.87286109172</v>
      </c>
      <c r="W183" s="63">
        <f t="shared" si="8"/>
        <v>262630.56611655932</v>
      </c>
      <c r="X183" s="168"/>
    </row>
    <row r="184" spans="1:24" s="169" customFormat="1" ht="16.5">
      <c r="A184" s="91">
        <v>854</v>
      </c>
      <c r="B184" s="86" t="s">
        <v>199</v>
      </c>
      <c r="C184" s="87">
        <v>3296</v>
      </c>
      <c r="D184" s="87">
        <v>2932630.2500000005</v>
      </c>
      <c r="E184" s="87">
        <v>1704144.9486598056</v>
      </c>
      <c r="F184" s="87">
        <v>4636775.1986598056</v>
      </c>
      <c r="G184" s="160">
        <v>1357.49</v>
      </c>
      <c r="H184" s="161">
        <v>4474287.04</v>
      </c>
      <c r="I184" s="161">
        <v>162488.15865980554</v>
      </c>
      <c r="J184" s="162">
        <f t="shared" si="7"/>
        <v>3.5043354852909506E-2</v>
      </c>
      <c r="K184" s="163">
        <v>1064207.9447039999</v>
      </c>
      <c r="L184" s="163">
        <v>0</v>
      </c>
      <c r="M184" s="163">
        <v>41397.414920524723</v>
      </c>
      <c r="N184" s="163">
        <v>38307.517073735711</v>
      </c>
      <c r="O184" s="163">
        <v>0</v>
      </c>
      <c r="P184" s="164">
        <v>-147113.80499999999</v>
      </c>
      <c r="Q184" s="164">
        <v>711492.36806556024</v>
      </c>
      <c r="R184" s="165">
        <v>324962.2577487462</v>
      </c>
      <c r="S184" s="87">
        <v>2195741.8561723721</v>
      </c>
      <c r="T184" s="166">
        <v>1306155.668749063</v>
      </c>
      <c r="U184" s="167">
        <v>3501897.5249214349</v>
      </c>
      <c r="V184" s="167">
        <v>658671.04469269828</v>
      </c>
      <c r="W184" s="63">
        <f t="shared" si="8"/>
        <v>4160568.5696141333</v>
      </c>
      <c r="X184" s="168"/>
    </row>
    <row r="185" spans="1:24" s="169" customFormat="1" ht="16.5">
      <c r="A185" s="91">
        <v>577</v>
      </c>
      <c r="B185" s="86" t="s">
        <v>332</v>
      </c>
      <c r="C185" s="87">
        <v>11041</v>
      </c>
      <c r="D185" s="87">
        <v>19113041.560000002</v>
      </c>
      <c r="E185" s="87">
        <v>1381050.4232258224</v>
      </c>
      <c r="F185" s="87">
        <v>20494091.983225826</v>
      </c>
      <c r="G185" s="160">
        <v>1357.49</v>
      </c>
      <c r="H185" s="161">
        <v>14988047.09</v>
      </c>
      <c r="I185" s="161">
        <v>5506044.8932258263</v>
      </c>
      <c r="J185" s="162">
        <f t="shared" si="7"/>
        <v>0.26866498392475546</v>
      </c>
      <c r="K185" s="163">
        <v>0</v>
      </c>
      <c r="L185" s="163">
        <v>0</v>
      </c>
      <c r="M185" s="163">
        <v>95030.47812046732</v>
      </c>
      <c r="N185" s="163">
        <v>201670.16491619038</v>
      </c>
      <c r="O185" s="163">
        <v>70637.109042820055</v>
      </c>
      <c r="P185" s="164">
        <v>-731457.85499999998</v>
      </c>
      <c r="Q185" s="164">
        <v>-448966.36443179456</v>
      </c>
      <c r="R185" s="165">
        <v>-708298.4577028089</v>
      </c>
      <c r="S185" s="87">
        <v>3984659.9681707006</v>
      </c>
      <c r="T185" s="166">
        <v>3493877.7632857645</v>
      </c>
      <c r="U185" s="167">
        <v>7478537.7314564651</v>
      </c>
      <c r="V185" s="167">
        <v>1563680.9786321553</v>
      </c>
      <c r="W185" s="63">
        <f t="shared" si="8"/>
        <v>9042218.71008862</v>
      </c>
      <c r="X185" s="168"/>
    </row>
    <row r="186" spans="1:24" s="169" customFormat="1" ht="16.5">
      <c r="A186" s="91">
        <v>584</v>
      </c>
      <c r="B186" s="86" t="s">
        <v>136</v>
      </c>
      <c r="C186" s="87">
        <v>2676</v>
      </c>
      <c r="D186" s="87">
        <v>6318504.4000000004</v>
      </c>
      <c r="E186" s="87">
        <v>826031.55254032684</v>
      </c>
      <c r="F186" s="87">
        <v>7144535.9525403269</v>
      </c>
      <c r="G186" s="160">
        <v>1357.49</v>
      </c>
      <c r="H186" s="161">
        <v>3632643.24</v>
      </c>
      <c r="I186" s="161">
        <v>3511892.7125403266</v>
      </c>
      <c r="J186" s="162">
        <f t="shared" si="7"/>
        <v>0.49154944923912525</v>
      </c>
      <c r="K186" s="163">
        <v>336355.21727999998</v>
      </c>
      <c r="L186" s="163">
        <v>0</v>
      </c>
      <c r="M186" s="163">
        <v>33615.391846536098</v>
      </c>
      <c r="N186" s="163">
        <v>51434.408044551106</v>
      </c>
      <c r="O186" s="163">
        <v>0</v>
      </c>
      <c r="P186" s="164">
        <v>-108292.66500000001</v>
      </c>
      <c r="Q186" s="164">
        <v>-358138.30411396106</v>
      </c>
      <c r="R186" s="165">
        <v>-400787.21454349521</v>
      </c>
      <c r="S186" s="87">
        <v>3066079.5460539577</v>
      </c>
      <c r="T186" s="166">
        <v>1755770.833922212</v>
      </c>
      <c r="U186" s="167">
        <v>4821850.3799761701</v>
      </c>
      <c r="V186" s="167">
        <v>513045.21002821974</v>
      </c>
      <c r="W186" s="63">
        <f t="shared" si="8"/>
        <v>5334895.5900043901</v>
      </c>
      <c r="X186" s="168"/>
    </row>
    <row r="187" spans="1:24" s="169" customFormat="1" ht="16.5">
      <c r="A187" s="91">
        <v>588</v>
      </c>
      <c r="B187" s="86" t="s">
        <v>137</v>
      </c>
      <c r="C187" s="87">
        <v>1644</v>
      </c>
      <c r="D187" s="87">
        <v>1712145.62</v>
      </c>
      <c r="E187" s="87">
        <v>495811.30613527796</v>
      </c>
      <c r="F187" s="87">
        <v>2207956.9261352783</v>
      </c>
      <c r="G187" s="160">
        <v>1357.49</v>
      </c>
      <c r="H187" s="161">
        <v>2231713.56</v>
      </c>
      <c r="I187" s="161">
        <v>-23756.633864721749</v>
      </c>
      <c r="J187" s="162">
        <f t="shared" si="7"/>
        <v>-1.0759554945804325E-2</v>
      </c>
      <c r="K187" s="163">
        <v>182679.99110399999</v>
      </c>
      <c r="L187" s="163">
        <v>0</v>
      </c>
      <c r="M187" s="163">
        <v>20091.25910246911</v>
      </c>
      <c r="N187" s="163">
        <v>24999.629405682783</v>
      </c>
      <c r="O187" s="163">
        <v>0</v>
      </c>
      <c r="P187" s="164">
        <v>-107310.36</v>
      </c>
      <c r="Q187" s="164">
        <v>-440037.15890558279</v>
      </c>
      <c r="R187" s="165">
        <v>-238098.87565480359</v>
      </c>
      <c r="S187" s="87">
        <v>-581432.14881295618</v>
      </c>
      <c r="T187" s="166">
        <v>209062.72854999293</v>
      </c>
      <c r="U187" s="167">
        <v>-372369.42026296328</v>
      </c>
      <c r="V187" s="167">
        <v>372717.79391239991</v>
      </c>
      <c r="W187" s="63">
        <f t="shared" si="8"/>
        <v>348.37364943663124</v>
      </c>
      <c r="X187" s="168"/>
    </row>
    <row r="188" spans="1:24" s="169" customFormat="1" ht="16.5">
      <c r="A188" s="91">
        <v>592</v>
      </c>
      <c r="B188" s="86" t="s">
        <v>138</v>
      </c>
      <c r="C188" s="87">
        <v>3678</v>
      </c>
      <c r="D188" s="87">
        <v>6334342.7400000002</v>
      </c>
      <c r="E188" s="87">
        <v>765026.49209384201</v>
      </c>
      <c r="F188" s="87">
        <v>7099369.2320938427</v>
      </c>
      <c r="G188" s="160">
        <v>1357.49</v>
      </c>
      <c r="H188" s="161">
        <v>4992848.22</v>
      </c>
      <c r="I188" s="161">
        <v>2106521.012093843</v>
      </c>
      <c r="J188" s="162">
        <f t="shared" si="7"/>
        <v>0.29671946101506813</v>
      </c>
      <c r="K188" s="163">
        <v>110346.512512</v>
      </c>
      <c r="L188" s="163">
        <v>0</v>
      </c>
      <c r="M188" s="163">
        <v>27272.966737060062</v>
      </c>
      <c r="N188" s="163">
        <v>47307.206800680004</v>
      </c>
      <c r="O188" s="163">
        <v>0</v>
      </c>
      <c r="P188" s="164">
        <v>-234199.66</v>
      </c>
      <c r="Q188" s="164">
        <v>700227.67995579506</v>
      </c>
      <c r="R188" s="165">
        <v>404739.96026244573</v>
      </c>
      <c r="S188" s="87">
        <v>3162215.6783618233</v>
      </c>
      <c r="T188" s="166">
        <v>1272895.3493896592</v>
      </c>
      <c r="U188" s="167">
        <v>4435111.027751483</v>
      </c>
      <c r="V188" s="167">
        <v>683545.67038096022</v>
      </c>
      <c r="W188" s="63">
        <f t="shared" si="8"/>
        <v>5118656.6981324432</v>
      </c>
      <c r="X188" s="168"/>
    </row>
    <row r="189" spans="1:24" s="169" customFormat="1" ht="16.5">
      <c r="A189" s="91">
        <v>593</v>
      </c>
      <c r="B189" s="86" t="s">
        <v>139</v>
      </c>
      <c r="C189" s="87">
        <v>17253</v>
      </c>
      <c r="D189" s="87">
        <v>19424188.979999997</v>
      </c>
      <c r="E189" s="87">
        <v>3405305.5888766246</v>
      </c>
      <c r="F189" s="87">
        <v>22829494.56887662</v>
      </c>
      <c r="G189" s="160">
        <v>1357.49</v>
      </c>
      <c r="H189" s="161">
        <v>23420774.969999999</v>
      </c>
      <c r="I189" s="161">
        <v>-591280.40112337843</v>
      </c>
      <c r="J189" s="162">
        <f t="shared" si="7"/>
        <v>-2.5899846329908206E-2</v>
      </c>
      <c r="K189" s="163">
        <v>0</v>
      </c>
      <c r="L189" s="163">
        <v>0</v>
      </c>
      <c r="M189" s="163">
        <v>225064.99677108185</v>
      </c>
      <c r="N189" s="163">
        <v>355404.9559918872</v>
      </c>
      <c r="O189" s="163">
        <v>0</v>
      </c>
      <c r="P189" s="164">
        <v>-1363534.6416000002</v>
      </c>
      <c r="Q189" s="164">
        <v>-1045970.4923668059</v>
      </c>
      <c r="R189" s="165">
        <v>-1306405.8758758213</v>
      </c>
      <c r="S189" s="87">
        <v>-3726721.4582030363</v>
      </c>
      <c r="T189" s="166">
        <v>5653085.6478352472</v>
      </c>
      <c r="U189" s="167">
        <v>1926364.1896322109</v>
      </c>
      <c r="V189" s="167">
        <v>3239709.5385059109</v>
      </c>
      <c r="W189" s="63">
        <f t="shared" si="8"/>
        <v>5166073.7281381218</v>
      </c>
      <c r="X189" s="168"/>
    </row>
    <row r="190" spans="1:24" s="169" customFormat="1" ht="16.5">
      <c r="A190" s="91">
        <v>595</v>
      </c>
      <c r="B190" s="86" t="s">
        <v>140</v>
      </c>
      <c r="C190" s="87">
        <v>4269</v>
      </c>
      <c r="D190" s="87">
        <v>5414492.9699999997</v>
      </c>
      <c r="E190" s="87">
        <v>1351340.1879955907</v>
      </c>
      <c r="F190" s="87">
        <v>6765833.1579955909</v>
      </c>
      <c r="G190" s="160">
        <v>1357.49</v>
      </c>
      <c r="H190" s="161">
        <v>5795124.8099999996</v>
      </c>
      <c r="I190" s="161">
        <v>970708.34799559135</v>
      </c>
      <c r="J190" s="162">
        <f t="shared" si="7"/>
        <v>0.14347210836088192</v>
      </c>
      <c r="K190" s="163">
        <v>512201.51870399999</v>
      </c>
      <c r="L190" s="163">
        <v>0</v>
      </c>
      <c r="M190" s="163">
        <v>46494.257191595272</v>
      </c>
      <c r="N190" s="163">
        <v>79390.117641836172</v>
      </c>
      <c r="O190" s="163">
        <v>0</v>
      </c>
      <c r="P190" s="164">
        <v>-275640.51500000001</v>
      </c>
      <c r="Q190" s="164">
        <v>550834.59223135433</v>
      </c>
      <c r="R190" s="165">
        <v>87729.402139128491</v>
      </c>
      <c r="S190" s="87">
        <v>1971717.7209035056</v>
      </c>
      <c r="T190" s="166">
        <v>1866335.69824971</v>
      </c>
      <c r="U190" s="167">
        <v>3838053.4191532154</v>
      </c>
      <c r="V190" s="167">
        <v>920675.08541005896</v>
      </c>
      <c r="W190" s="63">
        <f t="shared" si="8"/>
        <v>4758728.5045632739</v>
      </c>
      <c r="X190" s="168"/>
    </row>
    <row r="191" spans="1:24" s="169" customFormat="1" ht="16.5">
      <c r="A191" s="91">
        <v>601</v>
      </c>
      <c r="B191" s="86" t="s">
        <v>142</v>
      </c>
      <c r="C191" s="87">
        <v>3873</v>
      </c>
      <c r="D191" s="87">
        <v>5263208.46</v>
      </c>
      <c r="E191" s="87">
        <v>1230625.6414768177</v>
      </c>
      <c r="F191" s="87">
        <v>6493834.1014768174</v>
      </c>
      <c r="G191" s="160">
        <v>1357.49</v>
      </c>
      <c r="H191" s="161">
        <v>5257558.7700000005</v>
      </c>
      <c r="I191" s="161">
        <v>1236275.3314768169</v>
      </c>
      <c r="J191" s="162">
        <f t="shared" si="7"/>
        <v>0.1903767962282352</v>
      </c>
      <c r="K191" s="163">
        <v>526324.185528</v>
      </c>
      <c r="L191" s="163">
        <v>0</v>
      </c>
      <c r="M191" s="163">
        <v>47715.110925875022</v>
      </c>
      <c r="N191" s="163">
        <v>55946.556363751253</v>
      </c>
      <c r="O191" s="163">
        <v>0</v>
      </c>
      <c r="P191" s="164">
        <v>-209510.55000000002</v>
      </c>
      <c r="Q191" s="164">
        <v>1241476.9640137814</v>
      </c>
      <c r="R191" s="165">
        <v>769734.45538456447</v>
      </c>
      <c r="S191" s="87">
        <v>3667962.0536927888</v>
      </c>
      <c r="T191" s="166">
        <v>1378844.3445968695</v>
      </c>
      <c r="U191" s="167">
        <v>5046806.3982896581</v>
      </c>
      <c r="V191" s="167">
        <v>827680.3005709633</v>
      </c>
      <c r="W191" s="63">
        <f t="shared" si="8"/>
        <v>5874486.6988606211</v>
      </c>
      <c r="X191" s="168"/>
    </row>
    <row r="192" spans="1:24" s="169" customFormat="1" ht="16.5">
      <c r="A192" s="91">
        <v>607</v>
      </c>
      <c r="B192" s="86" t="s">
        <v>143</v>
      </c>
      <c r="C192" s="87">
        <v>4161</v>
      </c>
      <c r="D192" s="87">
        <v>5108433.6800000006</v>
      </c>
      <c r="E192" s="87">
        <v>1170419.6583042149</v>
      </c>
      <c r="F192" s="87">
        <v>6278853.338304216</v>
      </c>
      <c r="G192" s="160">
        <v>1357.49</v>
      </c>
      <c r="H192" s="161">
        <v>5648515.8899999997</v>
      </c>
      <c r="I192" s="161">
        <v>630337.44830421638</v>
      </c>
      <c r="J192" s="162">
        <f t="shared" si="7"/>
        <v>0.10039053539582389</v>
      </c>
      <c r="K192" s="163">
        <v>157136.04838399999</v>
      </c>
      <c r="L192" s="163">
        <v>0</v>
      </c>
      <c r="M192" s="163">
        <v>42967.828553309395</v>
      </c>
      <c r="N192" s="163">
        <v>70408.158500922829</v>
      </c>
      <c r="O192" s="163">
        <v>0</v>
      </c>
      <c r="P192" s="164">
        <v>-266252.13500000001</v>
      </c>
      <c r="Q192" s="164">
        <v>225680.48616045047</v>
      </c>
      <c r="R192" s="165">
        <v>347163.63301868807</v>
      </c>
      <c r="S192" s="87">
        <v>1207441.4679215872</v>
      </c>
      <c r="T192" s="166">
        <v>2484232.2701884126</v>
      </c>
      <c r="U192" s="167">
        <v>3691673.7381099998</v>
      </c>
      <c r="V192" s="167">
        <v>906939.72853191267</v>
      </c>
      <c r="W192" s="63">
        <f t="shared" si="8"/>
        <v>4598613.4666419122</v>
      </c>
      <c r="X192" s="168"/>
    </row>
    <row r="193" spans="1:24" s="169" customFormat="1" ht="16.5">
      <c r="A193" s="91">
        <v>614</v>
      </c>
      <c r="B193" s="86" t="s">
        <v>144</v>
      </c>
      <c r="C193" s="87">
        <v>3066</v>
      </c>
      <c r="D193" s="87">
        <v>2426475</v>
      </c>
      <c r="E193" s="87">
        <v>2717846.9116842262</v>
      </c>
      <c r="F193" s="87">
        <v>5144321.9116842262</v>
      </c>
      <c r="G193" s="160">
        <v>1357.49</v>
      </c>
      <c r="H193" s="161">
        <v>4162064.34</v>
      </c>
      <c r="I193" s="161">
        <v>982257.57168422639</v>
      </c>
      <c r="J193" s="162">
        <f t="shared" si="7"/>
        <v>0.19094014498844611</v>
      </c>
      <c r="K193" s="163">
        <v>1013735.519328</v>
      </c>
      <c r="L193" s="163">
        <v>0</v>
      </c>
      <c r="M193" s="163">
        <v>35952.010000902832</v>
      </c>
      <c r="N193" s="163">
        <v>42776.667694296993</v>
      </c>
      <c r="O193" s="163">
        <v>0</v>
      </c>
      <c r="P193" s="164">
        <v>-131995.505</v>
      </c>
      <c r="Q193" s="164">
        <v>-495896.88494806981</v>
      </c>
      <c r="R193" s="165">
        <v>-318676.4685570306</v>
      </c>
      <c r="S193" s="87">
        <v>1128152.9102023258</v>
      </c>
      <c r="T193" s="166">
        <v>1632673.4429554346</v>
      </c>
      <c r="U193" s="167">
        <v>2760826.3531577606</v>
      </c>
      <c r="V193" s="167">
        <v>733814.21810733457</v>
      </c>
      <c r="W193" s="63">
        <f t="shared" si="8"/>
        <v>3494640.5712650949</v>
      </c>
      <c r="X193" s="168"/>
    </row>
    <row r="194" spans="1:24" s="169" customFormat="1" ht="16.5">
      <c r="A194" s="91">
        <v>615</v>
      </c>
      <c r="B194" s="86" t="s">
        <v>145</v>
      </c>
      <c r="C194" s="87">
        <v>7702</v>
      </c>
      <c r="D194" s="87">
        <v>11166589.630000001</v>
      </c>
      <c r="E194" s="87">
        <v>5341253.290433838</v>
      </c>
      <c r="F194" s="87">
        <v>16507842.920433838</v>
      </c>
      <c r="G194" s="160">
        <v>1357.49</v>
      </c>
      <c r="H194" s="161">
        <v>10455387.98</v>
      </c>
      <c r="I194" s="161">
        <v>6052454.9404338375</v>
      </c>
      <c r="J194" s="162">
        <f t="shared" si="7"/>
        <v>0.36664117593110551</v>
      </c>
      <c r="K194" s="163">
        <v>2158912.868576</v>
      </c>
      <c r="L194" s="163">
        <v>0</v>
      </c>
      <c r="M194" s="163">
        <v>97144.577594336457</v>
      </c>
      <c r="N194" s="163">
        <v>102537.58038655942</v>
      </c>
      <c r="O194" s="163">
        <v>0</v>
      </c>
      <c r="P194" s="164">
        <v>-475680.3297</v>
      </c>
      <c r="Q194" s="164">
        <v>2081542.1113408031</v>
      </c>
      <c r="R194" s="165">
        <v>519200.06404641783</v>
      </c>
      <c r="S194" s="87">
        <v>10536111.812677953</v>
      </c>
      <c r="T194" s="166">
        <v>3203761.2942289421</v>
      </c>
      <c r="U194" s="167">
        <v>13739873.106906895</v>
      </c>
      <c r="V194" s="167">
        <v>1537268.2292214101</v>
      </c>
      <c r="W194" s="63">
        <f t="shared" si="8"/>
        <v>15277141.336128306</v>
      </c>
      <c r="X194" s="168"/>
    </row>
    <row r="195" spans="1:24" s="169" customFormat="1" ht="16.5">
      <c r="A195" s="91">
        <v>616</v>
      </c>
      <c r="B195" s="86" t="s">
        <v>146</v>
      </c>
      <c r="C195" s="87">
        <v>1848</v>
      </c>
      <c r="D195" s="87">
        <v>2688566.5199999996</v>
      </c>
      <c r="E195" s="87">
        <v>375342.8512583003</v>
      </c>
      <c r="F195" s="87">
        <v>3063909.3712582998</v>
      </c>
      <c r="G195" s="160">
        <v>1357.49</v>
      </c>
      <c r="H195" s="161">
        <v>2508641.52</v>
      </c>
      <c r="I195" s="161">
        <v>555267.85125829978</v>
      </c>
      <c r="J195" s="162">
        <f t="shared" si="7"/>
        <v>0.18122854953449877</v>
      </c>
      <c r="K195" s="163">
        <v>0</v>
      </c>
      <c r="L195" s="163">
        <v>0</v>
      </c>
      <c r="M195" s="163">
        <v>14744.645980241672</v>
      </c>
      <c r="N195" s="163">
        <v>27380.564668291576</v>
      </c>
      <c r="O195" s="163">
        <v>0</v>
      </c>
      <c r="P195" s="164">
        <v>-95302.48</v>
      </c>
      <c r="Q195" s="164">
        <v>-38503.108451899709</v>
      </c>
      <c r="R195" s="165">
        <v>-53997.762741168663</v>
      </c>
      <c r="S195" s="87">
        <v>409589.71071376459</v>
      </c>
      <c r="T195" s="166">
        <v>782996.93279477826</v>
      </c>
      <c r="U195" s="167">
        <v>1192586.6435085428</v>
      </c>
      <c r="V195" s="167">
        <v>378607.00299649104</v>
      </c>
      <c r="W195" s="63">
        <f t="shared" si="8"/>
        <v>1571193.6465050338</v>
      </c>
      <c r="X195" s="168"/>
    </row>
    <row r="196" spans="1:24" s="169" customFormat="1" ht="16.5">
      <c r="A196" s="91">
        <v>619</v>
      </c>
      <c r="B196" s="86" t="s">
        <v>147</v>
      </c>
      <c r="C196" s="87">
        <v>2721</v>
      </c>
      <c r="D196" s="87">
        <v>3308776.9799999995</v>
      </c>
      <c r="E196" s="87">
        <v>610123.23607053491</v>
      </c>
      <c r="F196" s="87">
        <v>3918900.2160705347</v>
      </c>
      <c r="G196" s="160">
        <v>1357.49</v>
      </c>
      <c r="H196" s="161">
        <v>3693730.29</v>
      </c>
      <c r="I196" s="161">
        <v>225169.92607053462</v>
      </c>
      <c r="J196" s="162">
        <f t="shared" si="7"/>
        <v>5.7457427761789658E-2</v>
      </c>
      <c r="K196" s="163">
        <v>79738.912255999996</v>
      </c>
      <c r="L196" s="163">
        <v>0</v>
      </c>
      <c r="M196" s="163">
        <v>29082.968968436624</v>
      </c>
      <c r="N196" s="163">
        <v>52790.005833427749</v>
      </c>
      <c r="O196" s="163">
        <v>0</v>
      </c>
      <c r="P196" s="164">
        <v>-171073.125</v>
      </c>
      <c r="Q196" s="164">
        <v>892726.6301944725</v>
      </c>
      <c r="R196" s="165">
        <v>516770.27323203173</v>
      </c>
      <c r="S196" s="87">
        <v>1625205.5915549032</v>
      </c>
      <c r="T196" s="166">
        <v>1708005.3365643404</v>
      </c>
      <c r="U196" s="167">
        <v>3333210.9281192436</v>
      </c>
      <c r="V196" s="167">
        <v>632756.91856675525</v>
      </c>
      <c r="W196" s="63">
        <f t="shared" si="8"/>
        <v>3965967.8466859991</v>
      </c>
      <c r="X196" s="168"/>
    </row>
    <row r="197" spans="1:24" s="169" customFormat="1" ht="16.5">
      <c r="A197" s="91">
        <v>620</v>
      </c>
      <c r="B197" s="86" t="s">
        <v>148</v>
      </c>
      <c r="C197" s="87">
        <v>2446</v>
      </c>
      <c r="D197" s="87">
        <v>2210358.4899999998</v>
      </c>
      <c r="E197" s="87">
        <v>2226330.5494223139</v>
      </c>
      <c r="F197" s="87">
        <v>4436689.0394223137</v>
      </c>
      <c r="G197" s="160">
        <v>1357.49</v>
      </c>
      <c r="H197" s="161">
        <v>3320420.54</v>
      </c>
      <c r="I197" s="161">
        <v>1116268.4994223136</v>
      </c>
      <c r="J197" s="162">
        <f t="shared" si="7"/>
        <v>0.25159944487965719</v>
      </c>
      <c r="K197" s="163">
        <v>806826.48451200011</v>
      </c>
      <c r="L197" s="163">
        <v>0</v>
      </c>
      <c r="M197" s="163">
        <v>27907.786405801864</v>
      </c>
      <c r="N197" s="163">
        <v>38110.834459005979</v>
      </c>
      <c r="O197" s="163">
        <v>0</v>
      </c>
      <c r="P197" s="164">
        <v>-134394.565</v>
      </c>
      <c r="Q197" s="164">
        <v>499529.01254174334</v>
      </c>
      <c r="R197" s="165">
        <v>527306.17092637927</v>
      </c>
      <c r="S197" s="87">
        <v>2881554.2232672442</v>
      </c>
      <c r="T197" s="166">
        <v>567652.84415189689</v>
      </c>
      <c r="U197" s="167">
        <v>3449207.0674191411</v>
      </c>
      <c r="V197" s="167">
        <v>550869.61068146094</v>
      </c>
      <c r="W197" s="63">
        <f t="shared" si="8"/>
        <v>4000076.6781006018</v>
      </c>
      <c r="X197" s="168"/>
    </row>
    <row r="198" spans="1:24" s="169" customFormat="1" ht="16.5">
      <c r="A198" s="91">
        <v>623</v>
      </c>
      <c r="B198" s="86" t="s">
        <v>149</v>
      </c>
      <c r="C198" s="87">
        <v>2117</v>
      </c>
      <c r="D198" s="87">
        <v>1419899.63</v>
      </c>
      <c r="E198" s="87">
        <v>1665568.730717133</v>
      </c>
      <c r="F198" s="87">
        <v>3085468.3607171327</v>
      </c>
      <c r="G198" s="160">
        <v>1357.49</v>
      </c>
      <c r="H198" s="161">
        <v>2873806.33</v>
      </c>
      <c r="I198" s="161">
        <v>211662.03071713261</v>
      </c>
      <c r="J198" s="162">
        <f t="shared" si="7"/>
        <v>6.8599643869930199E-2</v>
      </c>
      <c r="K198" s="163">
        <v>676572.80905600009</v>
      </c>
      <c r="L198" s="163">
        <v>0</v>
      </c>
      <c r="M198" s="163">
        <v>21737.779019850903</v>
      </c>
      <c r="N198" s="163">
        <v>39240.051232583472</v>
      </c>
      <c r="O198" s="163">
        <v>0</v>
      </c>
      <c r="P198" s="164">
        <v>-110668.935</v>
      </c>
      <c r="Q198" s="164">
        <v>400572.55295975233</v>
      </c>
      <c r="R198" s="165">
        <v>71766.752767928032</v>
      </c>
      <c r="S198" s="87">
        <v>1310883.0407532474</v>
      </c>
      <c r="T198" s="166">
        <v>-113222.82242830079</v>
      </c>
      <c r="U198" s="167">
        <v>1197660.2183249467</v>
      </c>
      <c r="V198" s="167">
        <v>458320.59384433867</v>
      </c>
      <c r="W198" s="63">
        <f t="shared" si="8"/>
        <v>1655980.8121692855</v>
      </c>
      <c r="X198" s="168"/>
    </row>
    <row r="199" spans="1:24" s="169" customFormat="1" ht="16.5">
      <c r="A199" s="91">
        <v>625</v>
      </c>
      <c r="B199" s="86" t="s">
        <v>150</v>
      </c>
      <c r="C199" s="87">
        <v>3048</v>
      </c>
      <c r="D199" s="87">
        <v>4902130.6900000004</v>
      </c>
      <c r="E199" s="87">
        <v>891418.97125139518</v>
      </c>
      <c r="F199" s="87">
        <v>5793549.6612513959</v>
      </c>
      <c r="G199" s="160">
        <v>1357.49</v>
      </c>
      <c r="H199" s="161">
        <v>4137629.52</v>
      </c>
      <c r="I199" s="161">
        <v>1655920.1412513959</v>
      </c>
      <c r="J199" s="162">
        <f t="shared" si="7"/>
        <v>0.28582134236745632</v>
      </c>
      <c r="K199" s="163">
        <v>162410.89996799998</v>
      </c>
      <c r="L199" s="163">
        <v>0</v>
      </c>
      <c r="M199" s="163">
        <v>34366.052723294852</v>
      </c>
      <c r="N199" s="163">
        <v>40703.361095763961</v>
      </c>
      <c r="O199" s="163">
        <v>0</v>
      </c>
      <c r="P199" s="164">
        <v>-138841.47500000001</v>
      </c>
      <c r="Q199" s="164">
        <v>803389.54815674876</v>
      </c>
      <c r="R199" s="165">
        <v>542441.99206323118</v>
      </c>
      <c r="S199" s="87">
        <v>3100390.5202584346</v>
      </c>
      <c r="T199" s="166">
        <v>503840.47888829262</v>
      </c>
      <c r="U199" s="167">
        <v>3604230.9991467274</v>
      </c>
      <c r="V199" s="167">
        <v>534789.87884295883</v>
      </c>
      <c r="W199" s="63">
        <f t="shared" si="8"/>
        <v>4139020.8779896861</v>
      </c>
      <c r="X199" s="168"/>
    </row>
    <row r="200" spans="1:24" s="169" customFormat="1" ht="16.5">
      <c r="A200" s="91">
        <v>626</v>
      </c>
      <c r="B200" s="86" t="s">
        <v>151</v>
      </c>
      <c r="C200" s="87">
        <v>4964</v>
      </c>
      <c r="D200" s="87">
        <v>6677896.1499999994</v>
      </c>
      <c r="E200" s="87">
        <v>1598939.8966901463</v>
      </c>
      <c r="F200" s="87">
        <v>8276836.0466901455</v>
      </c>
      <c r="G200" s="160">
        <v>1357.49</v>
      </c>
      <c r="H200" s="161">
        <v>6738580.3600000003</v>
      </c>
      <c r="I200" s="161">
        <v>1538255.6866901452</v>
      </c>
      <c r="J200" s="162">
        <f t="shared" si="7"/>
        <v>0.18585068956455697</v>
      </c>
      <c r="K200" s="163">
        <v>574532.80403200001</v>
      </c>
      <c r="L200" s="163">
        <v>0</v>
      </c>
      <c r="M200" s="163">
        <v>57926.01668345603</v>
      </c>
      <c r="N200" s="163">
        <v>98495.934790882689</v>
      </c>
      <c r="O200" s="163">
        <v>0</v>
      </c>
      <c r="P200" s="164">
        <v>-315902.13500000001</v>
      </c>
      <c r="Q200" s="164">
        <v>-129950.92760049464</v>
      </c>
      <c r="R200" s="165">
        <v>-232392.41520157669</v>
      </c>
      <c r="S200" s="87">
        <v>1590964.9643944125</v>
      </c>
      <c r="T200" s="166">
        <v>-37431.813459974699</v>
      </c>
      <c r="U200" s="167">
        <v>1553533.1509344378</v>
      </c>
      <c r="V200" s="167">
        <v>929455.71584923344</v>
      </c>
      <c r="W200" s="63">
        <f t="shared" si="8"/>
        <v>2482988.8667836711</v>
      </c>
      <c r="X200" s="168"/>
    </row>
    <row r="201" spans="1:24" s="169" customFormat="1" ht="16.5">
      <c r="A201" s="91">
        <v>630</v>
      </c>
      <c r="B201" s="86" t="s">
        <v>152</v>
      </c>
      <c r="C201" s="87">
        <v>1631</v>
      </c>
      <c r="D201" s="87">
        <v>3269563.6300000004</v>
      </c>
      <c r="E201" s="87">
        <v>854705.82317574392</v>
      </c>
      <c r="F201" s="87">
        <v>4124269.453175744</v>
      </c>
      <c r="G201" s="160">
        <v>1357.49</v>
      </c>
      <c r="H201" s="161">
        <v>2214066.19</v>
      </c>
      <c r="I201" s="161">
        <v>1910203.2631757441</v>
      </c>
      <c r="J201" s="162">
        <f t="shared" si="7"/>
        <v>0.4631616059190462</v>
      </c>
      <c r="K201" s="163">
        <v>488729.09780799999</v>
      </c>
      <c r="L201" s="163">
        <v>0</v>
      </c>
      <c r="M201" s="163">
        <v>25997.832246745726</v>
      </c>
      <c r="N201" s="163">
        <v>25418.219876618139</v>
      </c>
      <c r="O201" s="163">
        <v>25469.447095638894</v>
      </c>
      <c r="P201" s="164">
        <v>-66993.88</v>
      </c>
      <c r="Q201" s="164">
        <v>-319839.7151869231</v>
      </c>
      <c r="R201" s="165">
        <v>-445625.82495327824</v>
      </c>
      <c r="S201" s="87">
        <v>1643358.4400625457</v>
      </c>
      <c r="T201" s="166">
        <v>482700.19705387921</v>
      </c>
      <c r="U201" s="167">
        <v>2126058.6371164247</v>
      </c>
      <c r="V201" s="167">
        <v>279874.2270486512</v>
      </c>
      <c r="W201" s="63">
        <f t="shared" si="8"/>
        <v>2405932.8641650761</v>
      </c>
      <c r="X201" s="168"/>
    </row>
    <row r="202" spans="1:24" s="169" customFormat="1" ht="16.5">
      <c r="A202" s="91">
        <v>631</v>
      </c>
      <c r="B202" s="86" t="s">
        <v>153</v>
      </c>
      <c r="C202" s="87">
        <v>1985</v>
      </c>
      <c r="D202" s="87">
        <v>2806963.2100000004</v>
      </c>
      <c r="E202" s="87">
        <v>348776.61627143854</v>
      </c>
      <c r="F202" s="87">
        <v>3155739.826271439</v>
      </c>
      <c r="G202" s="160">
        <v>1357.49</v>
      </c>
      <c r="H202" s="161">
        <v>2694617.65</v>
      </c>
      <c r="I202" s="161">
        <v>461122.17627143906</v>
      </c>
      <c r="J202" s="162">
        <f t="shared" ref="J202:J265" si="9">I202/F202</f>
        <v>0.14612173425470973</v>
      </c>
      <c r="K202" s="163">
        <v>0</v>
      </c>
      <c r="L202" s="163">
        <v>0</v>
      </c>
      <c r="M202" s="163">
        <v>14527.867835623685</v>
      </c>
      <c r="N202" s="163">
        <v>14507.347275638955</v>
      </c>
      <c r="O202" s="163">
        <v>0</v>
      </c>
      <c r="P202" s="164">
        <v>-78867.205000000002</v>
      </c>
      <c r="Q202" s="164">
        <v>653785.11475840921</v>
      </c>
      <c r="R202" s="165">
        <v>614060.86519247526</v>
      </c>
      <c r="S202" s="87">
        <v>1679136.166333586</v>
      </c>
      <c r="T202" s="166">
        <v>594947.70009668847</v>
      </c>
      <c r="U202" s="167">
        <v>2274083.8664302742</v>
      </c>
      <c r="V202" s="167">
        <v>335090.78077581117</v>
      </c>
      <c r="W202" s="63">
        <f t="shared" si="8"/>
        <v>2609174.6472060853</v>
      </c>
      <c r="X202" s="168"/>
    </row>
    <row r="203" spans="1:24" s="169" customFormat="1" ht="16.5">
      <c r="A203" s="91">
        <v>624</v>
      </c>
      <c r="B203" s="86" t="s">
        <v>338</v>
      </c>
      <c r="C203" s="87">
        <v>5119</v>
      </c>
      <c r="D203" s="87">
        <v>7656780.7800000003</v>
      </c>
      <c r="E203" s="87">
        <v>1308251.9568764288</v>
      </c>
      <c r="F203" s="87">
        <v>8965032.7368764281</v>
      </c>
      <c r="G203" s="160">
        <v>1357.49</v>
      </c>
      <c r="H203" s="161">
        <v>6948991.3099999996</v>
      </c>
      <c r="I203" s="161">
        <v>2016041.4268764285</v>
      </c>
      <c r="J203" s="162">
        <f t="shared" si="9"/>
        <v>0.22487831177500553</v>
      </c>
      <c r="K203" s="163">
        <v>0</v>
      </c>
      <c r="L203" s="163">
        <v>0</v>
      </c>
      <c r="M203" s="163">
        <v>34072.674768680954</v>
      </c>
      <c r="N203" s="163">
        <v>89383.330509303079</v>
      </c>
      <c r="O203" s="163">
        <v>0</v>
      </c>
      <c r="P203" s="164">
        <v>-277778.79749999999</v>
      </c>
      <c r="Q203" s="164">
        <v>1320733.7573591806</v>
      </c>
      <c r="R203" s="165">
        <v>1302198.4133014437</v>
      </c>
      <c r="S203" s="87">
        <v>4484650.8053150363</v>
      </c>
      <c r="T203" s="166">
        <v>1166085.9696134075</v>
      </c>
      <c r="U203" s="167">
        <v>5650736.7749284441</v>
      </c>
      <c r="V203" s="167">
        <v>710985.61722981662</v>
      </c>
      <c r="W203" s="63">
        <f t="shared" ref="W203:W266" si="10">U203+V203</f>
        <v>6361722.3921582606</v>
      </c>
      <c r="X203" s="168"/>
    </row>
    <row r="204" spans="1:24" s="169" customFormat="1" ht="16.5">
      <c r="A204" s="91">
        <v>608</v>
      </c>
      <c r="B204" s="86" t="s">
        <v>335</v>
      </c>
      <c r="C204" s="87">
        <v>2013</v>
      </c>
      <c r="D204" s="87">
        <v>2706896.7</v>
      </c>
      <c r="E204" s="87">
        <v>443515.58036140318</v>
      </c>
      <c r="F204" s="87">
        <v>3150412.2803614032</v>
      </c>
      <c r="G204" s="160">
        <v>1357.49</v>
      </c>
      <c r="H204" s="161">
        <v>2732627.37</v>
      </c>
      <c r="I204" s="161">
        <v>417784.91036140313</v>
      </c>
      <c r="J204" s="162">
        <f t="shared" si="9"/>
        <v>0.13261277356164838</v>
      </c>
      <c r="K204" s="163">
        <v>13312.339392</v>
      </c>
      <c r="L204" s="163">
        <v>0</v>
      </c>
      <c r="M204" s="163">
        <v>18445.295716830777</v>
      </c>
      <c r="N204" s="163">
        <v>25913.815707705475</v>
      </c>
      <c r="O204" s="163">
        <v>0</v>
      </c>
      <c r="P204" s="164">
        <v>-102942.45999999999</v>
      </c>
      <c r="Q204" s="164">
        <v>212942.6898763139</v>
      </c>
      <c r="R204" s="165">
        <v>113798.98466249046</v>
      </c>
      <c r="S204" s="87">
        <v>699255.57571674371</v>
      </c>
      <c r="T204" s="166">
        <v>914575.95042373368</v>
      </c>
      <c r="U204" s="167">
        <v>1613831.5261404775</v>
      </c>
      <c r="V204" s="167">
        <v>409863.23166161013</v>
      </c>
      <c r="W204" s="63">
        <f t="shared" si="10"/>
        <v>2023694.7578020876</v>
      </c>
      <c r="X204" s="168"/>
    </row>
    <row r="205" spans="1:24" s="169" customFormat="1" ht="16.5">
      <c r="A205" s="91">
        <v>635</v>
      </c>
      <c r="B205" s="86" t="s">
        <v>154</v>
      </c>
      <c r="C205" s="87">
        <v>6439</v>
      </c>
      <c r="D205" s="87">
        <v>8945149.1700000018</v>
      </c>
      <c r="E205" s="87">
        <v>1215800.320354433</v>
      </c>
      <c r="F205" s="87">
        <v>10160949.490354436</v>
      </c>
      <c r="G205" s="160">
        <v>1357.49</v>
      </c>
      <c r="H205" s="161">
        <v>8740878.1099999994</v>
      </c>
      <c r="I205" s="161">
        <v>1420071.3803544361</v>
      </c>
      <c r="J205" s="162">
        <f t="shared" si="9"/>
        <v>0.1397577442642027</v>
      </c>
      <c r="K205" s="163">
        <v>154193.54822399997</v>
      </c>
      <c r="L205" s="163">
        <v>0</v>
      </c>
      <c r="M205" s="163">
        <v>58852.983581632885</v>
      </c>
      <c r="N205" s="163">
        <v>109680.03943606083</v>
      </c>
      <c r="O205" s="163">
        <v>0</v>
      </c>
      <c r="P205" s="164">
        <v>-364543.23</v>
      </c>
      <c r="Q205" s="164">
        <v>-66417.489924504407</v>
      </c>
      <c r="R205" s="165">
        <v>-106243.53919095029</v>
      </c>
      <c r="S205" s="87">
        <v>1205593.6924806749</v>
      </c>
      <c r="T205" s="166">
        <v>2246537.5346833984</v>
      </c>
      <c r="U205" s="167">
        <v>3452131.2271640734</v>
      </c>
      <c r="V205" s="167">
        <v>1228202.3573483694</v>
      </c>
      <c r="W205" s="63">
        <f t="shared" si="10"/>
        <v>4680333.5845124424</v>
      </c>
      <c r="X205" s="168"/>
    </row>
    <row r="206" spans="1:24" s="169" customFormat="1" ht="16.5">
      <c r="A206" s="91">
        <v>636</v>
      </c>
      <c r="B206" s="86" t="s">
        <v>155</v>
      </c>
      <c r="C206" s="87">
        <v>8222</v>
      </c>
      <c r="D206" s="87">
        <v>13219236.32</v>
      </c>
      <c r="E206" s="87">
        <v>1871688.4904165252</v>
      </c>
      <c r="F206" s="87">
        <v>15090924.810416525</v>
      </c>
      <c r="G206" s="160">
        <v>1357.49</v>
      </c>
      <c r="H206" s="161">
        <v>11161282.779999999</v>
      </c>
      <c r="I206" s="161">
        <v>3929642.0304165259</v>
      </c>
      <c r="J206" s="162">
        <f t="shared" si="9"/>
        <v>0.26039769462664653</v>
      </c>
      <c r="K206" s="163">
        <v>0</v>
      </c>
      <c r="L206" s="163">
        <v>0</v>
      </c>
      <c r="M206" s="163">
        <v>77465.994578536411</v>
      </c>
      <c r="N206" s="163">
        <v>123574.79733249894</v>
      </c>
      <c r="O206" s="163">
        <v>0</v>
      </c>
      <c r="P206" s="164">
        <v>-476935.93</v>
      </c>
      <c r="Q206" s="164">
        <v>-18540.028925501207</v>
      </c>
      <c r="R206" s="165">
        <v>-149647.34882601048</v>
      </c>
      <c r="S206" s="87">
        <v>3485559.5145760495</v>
      </c>
      <c r="T206" s="166">
        <v>2710055.0330944383</v>
      </c>
      <c r="U206" s="167">
        <v>6195614.5476704873</v>
      </c>
      <c r="V206" s="167">
        <v>1578804.4719162632</v>
      </c>
      <c r="W206" s="63">
        <f t="shared" si="10"/>
        <v>7774419.0195867503</v>
      </c>
      <c r="X206" s="168"/>
    </row>
    <row r="207" spans="1:24" s="169" customFormat="1" ht="16.5">
      <c r="A207" s="91">
        <v>681</v>
      </c>
      <c r="B207" s="86" t="s">
        <v>156</v>
      </c>
      <c r="C207" s="87">
        <v>3330</v>
      </c>
      <c r="D207" s="87">
        <v>3646813.8699999996</v>
      </c>
      <c r="E207" s="87">
        <v>919679.38534535468</v>
      </c>
      <c r="F207" s="87">
        <v>4566493.2553453539</v>
      </c>
      <c r="G207" s="160">
        <v>1357.49</v>
      </c>
      <c r="H207" s="161">
        <v>4520441.7</v>
      </c>
      <c r="I207" s="161">
        <v>46051.55534535367</v>
      </c>
      <c r="J207" s="162">
        <f t="shared" si="9"/>
        <v>1.0084665140246855E-2</v>
      </c>
      <c r="K207" s="163">
        <v>189828.66576</v>
      </c>
      <c r="L207" s="163">
        <v>0</v>
      </c>
      <c r="M207" s="163">
        <v>34421.092980139227</v>
      </c>
      <c r="N207" s="163">
        <v>57140.169712230017</v>
      </c>
      <c r="O207" s="163">
        <v>0</v>
      </c>
      <c r="P207" s="164">
        <v>-214178.89499999999</v>
      </c>
      <c r="Q207" s="164">
        <v>468405.33619894285</v>
      </c>
      <c r="R207" s="165">
        <v>438658.12639755395</v>
      </c>
      <c r="S207" s="87">
        <v>1020326.0513942197</v>
      </c>
      <c r="T207" s="166">
        <v>1060277.4911514837</v>
      </c>
      <c r="U207" s="167">
        <v>2080603.5425457035</v>
      </c>
      <c r="V207" s="167">
        <v>755109.39203559002</v>
      </c>
      <c r="W207" s="63">
        <f t="shared" si="10"/>
        <v>2835712.9345812937</v>
      </c>
      <c r="X207" s="168"/>
    </row>
    <row r="208" spans="1:24" s="169" customFormat="1" ht="16.5">
      <c r="A208" s="91">
        <v>683</v>
      </c>
      <c r="B208" s="86" t="s">
        <v>157</v>
      </c>
      <c r="C208" s="87">
        <v>3670</v>
      </c>
      <c r="D208" s="87">
        <v>6156120.0499999998</v>
      </c>
      <c r="E208" s="87">
        <v>3017768.3352890732</v>
      </c>
      <c r="F208" s="87">
        <v>9173888.385289073</v>
      </c>
      <c r="G208" s="160">
        <v>1357.49</v>
      </c>
      <c r="H208" s="161">
        <v>4981988.3</v>
      </c>
      <c r="I208" s="161">
        <v>4191900.0852890732</v>
      </c>
      <c r="J208" s="162">
        <f t="shared" si="9"/>
        <v>0.45693820430724419</v>
      </c>
      <c r="K208" s="163">
        <v>1189080.64592</v>
      </c>
      <c r="L208" s="163">
        <v>0</v>
      </c>
      <c r="M208" s="163">
        <v>45661.083768199809</v>
      </c>
      <c r="N208" s="163">
        <v>56341.264644495488</v>
      </c>
      <c r="O208" s="163">
        <v>0</v>
      </c>
      <c r="P208" s="164">
        <v>-227661.23</v>
      </c>
      <c r="Q208" s="164">
        <v>-792339.39152986871</v>
      </c>
      <c r="R208" s="165">
        <v>-229452.72984282419</v>
      </c>
      <c r="S208" s="87">
        <v>4233529.7282490758</v>
      </c>
      <c r="T208" s="166">
        <v>2465603.1425386155</v>
      </c>
      <c r="U208" s="167">
        <v>6699132.8707876913</v>
      </c>
      <c r="V208" s="167">
        <v>731851.17921430862</v>
      </c>
      <c r="W208" s="63">
        <f t="shared" si="10"/>
        <v>7430984.0500020003</v>
      </c>
      <c r="X208" s="168"/>
    </row>
    <row r="209" spans="1:24" s="169" customFormat="1" ht="16.5">
      <c r="A209" s="91">
        <v>710</v>
      </c>
      <c r="B209" s="86" t="s">
        <v>344</v>
      </c>
      <c r="C209" s="87">
        <v>27484</v>
      </c>
      <c r="D209" s="87">
        <v>37455694.620000005</v>
      </c>
      <c r="E209" s="87">
        <v>11734190.768644765</v>
      </c>
      <c r="F209" s="87">
        <v>49189885.38864477</v>
      </c>
      <c r="G209" s="160">
        <v>1357.49</v>
      </c>
      <c r="H209" s="161">
        <v>37309255.160000004</v>
      </c>
      <c r="I209" s="161">
        <v>11880630.228644766</v>
      </c>
      <c r="J209" s="162">
        <f t="shared" si="9"/>
        <v>0.24152587741924986</v>
      </c>
      <c r="K209" s="163">
        <v>0</v>
      </c>
      <c r="L209" s="163">
        <v>0</v>
      </c>
      <c r="M209" s="163">
        <v>306326.99412669754</v>
      </c>
      <c r="N209" s="163">
        <v>427871.47136983351</v>
      </c>
      <c r="O209" s="163">
        <v>0</v>
      </c>
      <c r="P209" s="164">
        <v>-2016980.0187500003</v>
      </c>
      <c r="Q209" s="164">
        <v>-4328872.1656706752</v>
      </c>
      <c r="R209" s="165">
        <v>-1221505.3455643367</v>
      </c>
      <c r="S209" s="87">
        <v>5047471.1641562851</v>
      </c>
      <c r="T209" s="166">
        <v>8152194.7922171969</v>
      </c>
      <c r="U209" s="167">
        <v>13199665.956373483</v>
      </c>
      <c r="V209" s="167">
        <v>4725955.3362288969</v>
      </c>
      <c r="W209" s="63">
        <f t="shared" si="10"/>
        <v>17925621.292602379</v>
      </c>
      <c r="X209" s="168"/>
    </row>
    <row r="210" spans="1:24" s="169" customFormat="1" ht="16.5">
      <c r="A210" s="91">
        <v>684</v>
      </c>
      <c r="B210" s="86" t="s">
        <v>342</v>
      </c>
      <c r="C210" s="87">
        <v>38959</v>
      </c>
      <c r="D210" s="87">
        <v>52512917.329999998</v>
      </c>
      <c r="E210" s="87">
        <v>8879506.6248675305</v>
      </c>
      <c r="F210" s="87">
        <v>61392423.954867527</v>
      </c>
      <c r="G210" s="160">
        <v>1357.49</v>
      </c>
      <c r="H210" s="161">
        <v>52886452.910000004</v>
      </c>
      <c r="I210" s="161">
        <v>8505971.044867523</v>
      </c>
      <c r="J210" s="162">
        <f t="shared" si="9"/>
        <v>0.13855082593123647</v>
      </c>
      <c r="K210" s="163">
        <v>0</v>
      </c>
      <c r="L210" s="163">
        <v>0</v>
      </c>
      <c r="M210" s="163">
        <v>513723.77742585621</v>
      </c>
      <c r="N210" s="163">
        <v>697908.10462666315</v>
      </c>
      <c r="O210" s="163">
        <v>0</v>
      </c>
      <c r="P210" s="164">
        <v>-2584244.1462500002</v>
      </c>
      <c r="Q210" s="164">
        <v>5095554.0548638199</v>
      </c>
      <c r="R210" s="165">
        <v>5165541.5313064419</v>
      </c>
      <c r="S210" s="87">
        <v>17394454.366840303</v>
      </c>
      <c r="T210" s="166">
        <v>-478361.99205281655</v>
      </c>
      <c r="U210" s="167">
        <v>16916092.374787487</v>
      </c>
      <c r="V210" s="167">
        <v>6872018.074986821</v>
      </c>
      <c r="W210" s="63">
        <f t="shared" si="10"/>
        <v>23788110.44977431</v>
      </c>
      <c r="X210" s="168"/>
    </row>
    <row r="211" spans="1:24" s="169" customFormat="1" ht="16.5">
      <c r="A211" s="91">
        <v>686</v>
      </c>
      <c r="B211" s="86" t="s">
        <v>158</v>
      </c>
      <c r="C211" s="87">
        <v>3033</v>
      </c>
      <c r="D211" s="87">
        <v>3583132.52</v>
      </c>
      <c r="E211" s="87">
        <v>764299.10096627206</v>
      </c>
      <c r="F211" s="87">
        <v>4347431.6209662724</v>
      </c>
      <c r="G211" s="160">
        <v>1357.49</v>
      </c>
      <c r="H211" s="161">
        <v>4117267.17</v>
      </c>
      <c r="I211" s="161">
        <v>230164.4509662725</v>
      </c>
      <c r="J211" s="162">
        <f t="shared" si="9"/>
        <v>5.2942627057378649E-2</v>
      </c>
      <c r="K211" s="163">
        <v>340505.034552</v>
      </c>
      <c r="L211" s="163">
        <v>0</v>
      </c>
      <c r="M211" s="163">
        <v>32695.99038861442</v>
      </c>
      <c r="N211" s="163">
        <v>53853.923313187821</v>
      </c>
      <c r="O211" s="163">
        <v>0</v>
      </c>
      <c r="P211" s="164">
        <v>-218167.745</v>
      </c>
      <c r="Q211" s="164">
        <v>-996286.42114891601</v>
      </c>
      <c r="R211" s="165">
        <v>-799286.02030608081</v>
      </c>
      <c r="S211" s="87">
        <v>-1356520.7872349222</v>
      </c>
      <c r="T211" s="166">
        <v>1325132.3797620195</v>
      </c>
      <c r="U211" s="167">
        <v>-31388.407472902676</v>
      </c>
      <c r="V211" s="167">
        <v>637731.8996341785</v>
      </c>
      <c r="W211" s="63">
        <f t="shared" si="10"/>
        <v>606343.49216127582</v>
      </c>
      <c r="X211" s="168"/>
    </row>
    <row r="212" spans="1:24" s="169" customFormat="1" ht="16.5">
      <c r="A212" s="91">
        <v>687</v>
      </c>
      <c r="B212" s="86" t="s">
        <v>159</v>
      </c>
      <c r="C212" s="87">
        <v>1513</v>
      </c>
      <c r="D212" s="87">
        <v>1497839.8099999998</v>
      </c>
      <c r="E212" s="87">
        <v>1062796.2584021315</v>
      </c>
      <c r="F212" s="87">
        <v>2560636.0684021311</v>
      </c>
      <c r="G212" s="160">
        <v>1357.49</v>
      </c>
      <c r="H212" s="161">
        <v>2053882.37</v>
      </c>
      <c r="I212" s="161">
        <v>506753.69840213098</v>
      </c>
      <c r="J212" s="162">
        <f t="shared" si="9"/>
        <v>0.1979014919985688</v>
      </c>
      <c r="K212" s="163">
        <v>490475.81878399994</v>
      </c>
      <c r="L212" s="163">
        <v>0</v>
      </c>
      <c r="M212" s="163">
        <v>18595.352619811096</v>
      </c>
      <c r="N212" s="163">
        <v>27746.24797448266</v>
      </c>
      <c r="O212" s="163">
        <v>0</v>
      </c>
      <c r="P212" s="164">
        <v>-105855.70999999999</v>
      </c>
      <c r="Q212" s="164">
        <v>-292896.36728557182</v>
      </c>
      <c r="R212" s="165">
        <v>-352603.88427035289</v>
      </c>
      <c r="S212" s="87">
        <v>292215.15622449992</v>
      </c>
      <c r="T212" s="166">
        <v>-30378.830089214665</v>
      </c>
      <c r="U212" s="167">
        <v>261836.32613528526</v>
      </c>
      <c r="V212" s="167">
        <v>371342.83385391219</v>
      </c>
      <c r="W212" s="63">
        <f t="shared" si="10"/>
        <v>633179.15998919751</v>
      </c>
      <c r="X212" s="168"/>
    </row>
    <row r="213" spans="1:24" s="169" customFormat="1" ht="16.5">
      <c r="A213" s="91">
        <v>689</v>
      </c>
      <c r="B213" s="86" t="s">
        <v>160</v>
      </c>
      <c r="C213" s="87">
        <v>3092</v>
      </c>
      <c r="D213" s="87">
        <v>2755280.11</v>
      </c>
      <c r="E213" s="87">
        <v>770635.89262933494</v>
      </c>
      <c r="F213" s="87">
        <v>3525916.002629335</v>
      </c>
      <c r="G213" s="160">
        <v>1357.49</v>
      </c>
      <c r="H213" s="161">
        <v>4197359.08</v>
      </c>
      <c r="I213" s="161">
        <v>-671443.07737066504</v>
      </c>
      <c r="J213" s="162">
        <f t="shared" si="9"/>
        <v>-0.1904308204931594</v>
      </c>
      <c r="K213" s="163">
        <v>307910.06707200001</v>
      </c>
      <c r="L213" s="163">
        <v>0</v>
      </c>
      <c r="M213" s="163">
        <v>36668.89687529076</v>
      </c>
      <c r="N213" s="163">
        <v>47911.918438273613</v>
      </c>
      <c r="O213" s="163">
        <v>0</v>
      </c>
      <c r="P213" s="164">
        <v>-195178.06</v>
      </c>
      <c r="Q213" s="164">
        <v>1129509.06268098</v>
      </c>
      <c r="R213" s="165">
        <v>789964.38609171181</v>
      </c>
      <c r="S213" s="87">
        <v>1445343.1937875911</v>
      </c>
      <c r="T213" s="166">
        <v>441328.33045572776</v>
      </c>
      <c r="U213" s="167">
        <v>1886671.5242433189</v>
      </c>
      <c r="V213" s="167">
        <v>581522.43160350958</v>
      </c>
      <c r="W213" s="63">
        <f t="shared" si="10"/>
        <v>2468193.9558468284</v>
      </c>
      <c r="X213" s="168"/>
    </row>
    <row r="214" spans="1:24" s="169" customFormat="1" ht="16.5">
      <c r="A214" s="91">
        <v>691</v>
      </c>
      <c r="B214" s="86" t="s">
        <v>161</v>
      </c>
      <c r="C214" s="87">
        <v>2690</v>
      </c>
      <c r="D214" s="87">
        <v>4679631.0199999996</v>
      </c>
      <c r="E214" s="87">
        <v>581977.24171023211</v>
      </c>
      <c r="F214" s="87">
        <v>5261608.2617102321</v>
      </c>
      <c r="G214" s="160">
        <v>1357.49</v>
      </c>
      <c r="H214" s="161">
        <v>3651648.1</v>
      </c>
      <c r="I214" s="161">
        <v>1609960.161710232</v>
      </c>
      <c r="J214" s="162">
        <f t="shared" si="9"/>
        <v>0.30598252124283593</v>
      </c>
      <c r="K214" s="163">
        <v>307287.52319999994</v>
      </c>
      <c r="L214" s="163">
        <v>0</v>
      </c>
      <c r="M214" s="163">
        <v>32079.419123267955</v>
      </c>
      <c r="N214" s="163">
        <v>29134.255189814685</v>
      </c>
      <c r="O214" s="163">
        <v>0</v>
      </c>
      <c r="P214" s="164">
        <v>-130939.55500000001</v>
      </c>
      <c r="Q214" s="164">
        <v>542600.85748709925</v>
      </c>
      <c r="R214" s="165">
        <v>58297.798095752107</v>
      </c>
      <c r="S214" s="87">
        <v>2448420.4598061661</v>
      </c>
      <c r="T214" s="166">
        <v>1795830.9985822155</v>
      </c>
      <c r="U214" s="167">
        <v>4244251.4583883816</v>
      </c>
      <c r="V214" s="167">
        <v>548464.31678276905</v>
      </c>
      <c r="W214" s="63">
        <f t="shared" si="10"/>
        <v>4792715.7751711505</v>
      </c>
      <c r="X214" s="168"/>
    </row>
    <row r="215" spans="1:24" s="169" customFormat="1" ht="16.5">
      <c r="A215" s="91">
        <v>680</v>
      </c>
      <c r="B215" s="86" t="s">
        <v>341</v>
      </c>
      <c r="C215" s="87">
        <v>24810</v>
      </c>
      <c r="D215" s="87">
        <v>36453022.210000001</v>
      </c>
      <c r="E215" s="87">
        <v>6076124.0171378981</v>
      </c>
      <c r="F215" s="87">
        <v>42529146.227137901</v>
      </c>
      <c r="G215" s="160">
        <v>1357.49</v>
      </c>
      <c r="H215" s="161">
        <v>33679326.899999999</v>
      </c>
      <c r="I215" s="161">
        <v>8849819.3271379024</v>
      </c>
      <c r="J215" s="162">
        <f t="shared" si="9"/>
        <v>0.20808833734571472</v>
      </c>
      <c r="K215" s="163">
        <v>0</v>
      </c>
      <c r="L215" s="163">
        <v>0</v>
      </c>
      <c r="M215" s="163">
        <v>322452.51573499903</v>
      </c>
      <c r="N215" s="163">
        <v>451861.4296212297</v>
      </c>
      <c r="O215" s="163">
        <v>215488.92080230371</v>
      </c>
      <c r="P215" s="164">
        <v>-2150840.6114999996</v>
      </c>
      <c r="Q215" s="164">
        <v>-133595.95753684593</v>
      </c>
      <c r="R215" s="165">
        <v>577349.12044288695</v>
      </c>
      <c r="S215" s="87">
        <v>8132534.7447024751</v>
      </c>
      <c r="T215" s="166">
        <v>2441695.0202904125</v>
      </c>
      <c r="U215" s="167">
        <v>10574229.764992887</v>
      </c>
      <c r="V215" s="167">
        <v>3304849.3858235055</v>
      </c>
      <c r="W215" s="63">
        <f t="shared" si="10"/>
        <v>13879079.150816392</v>
      </c>
      <c r="X215" s="168"/>
    </row>
    <row r="216" spans="1:24" s="169" customFormat="1" ht="16.5">
      <c r="A216" s="91">
        <v>694</v>
      </c>
      <c r="B216" s="86" t="s">
        <v>162</v>
      </c>
      <c r="C216" s="87">
        <v>28521</v>
      </c>
      <c r="D216" s="87">
        <v>41182961.140000001</v>
      </c>
      <c r="E216" s="87">
        <v>5289860.1462587062</v>
      </c>
      <c r="F216" s="87">
        <v>46472821.286258705</v>
      </c>
      <c r="G216" s="160">
        <v>1357.49</v>
      </c>
      <c r="H216" s="161">
        <v>38716972.289999999</v>
      </c>
      <c r="I216" s="161">
        <v>7755848.9962587059</v>
      </c>
      <c r="J216" s="162">
        <f t="shared" si="9"/>
        <v>0.16688999681093153</v>
      </c>
      <c r="K216" s="163">
        <v>0</v>
      </c>
      <c r="L216" s="163">
        <v>0</v>
      </c>
      <c r="M216" s="163">
        <v>343518.29042751051</v>
      </c>
      <c r="N216" s="163">
        <v>519827.05476056249</v>
      </c>
      <c r="O216" s="163">
        <v>0</v>
      </c>
      <c r="P216" s="164">
        <v>-2996191.41</v>
      </c>
      <c r="Q216" s="164">
        <v>-397138.85914855823</v>
      </c>
      <c r="R216" s="165">
        <v>1318536.44774536</v>
      </c>
      <c r="S216" s="87">
        <v>6544400.5200435817</v>
      </c>
      <c r="T216" s="166">
        <v>2160723.0712918653</v>
      </c>
      <c r="U216" s="167">
        <v>8705123.5913354475</v>
      </c>
      <c r="V216" s="167">
        <v>4248239.9624042613</v>
      </c>
      <c r="W216" s="63">
        <f t="shared" si="10"/>
        <v>12953363.553739708</v>
      </c>
      <c r="X216" s="168"/>
    </row>
    <row r="217" spans="1:24" s="169" customFormat="1" ht="16.5">
      <c r="A217" s="91">
        <v>697</v>
      </c>
      <c r="B217" s="86" t="s">
        <v>163</v>
      </c>
      <c r="C217" s="87">
        <v>1210</v>
      </c>
      <c r="D217" s="87">
        <v>1140167.72</v>
      </c>
      <c r="E217" s="87">
        <v>749721.55340841354</v>
      </c>
      <c r="F217" s="87">
        <v>1889889.2734084134</v>
      </c>
      <c r="G217" s="160">
        <v>1357.49</v>
      </c>
      <c r="H217" s="161">
        <v>1642562.9</v>
      </c>
      <c r="I217" s="161">
        <v>247326.37340841349</v>
      </c>
      <c r="J217" s="162">
        <f t="shared" si="9"/>
        <v>0.13086818200854733</v>
      </c>
      <c r="K217" s="163">
        <v>119162.16488</v>
      </c>
      <c r="L217" s="163">
        <v>0</v>
      </c>
      <c r="M217" s="163">
        <v>10283.077441912215</v>
      </c>
      <c r="N217" s="163">
        <v>21009.927715590158</v>
      </c>
      <c r="O217" s="163">
        <v>0</v>
      </c>
      <c r="P217" s="164">
        <v>-57357.695</v>
      </c>
      <c r="Q217" s="164">
        <v>-69085.151303993844</v>
      </c>
      <c r="R217" s="165">
        <v>-34279.641955663748</v>
      </c>
      <c r="S217" s="87">
        <v>237059.05518625825</v>
      </c>
      <c r="T217" s="166">
        <v>271122.65988095582</v>
      </c>
      <c r="U217" s="167">
        <v>508181.7150672141</v>
      </c>
      <c r="V217" s="167">
        <v>284756.41413765552</v>
      </c>
      <c r="W217" s="63">
        <f t="shared" si="10"/>
        <v>792938.12920486962</v>
      </c>
      <c r="X217" s="168"/>
    </row>
    <row r="218" spans="1:24" s="169" customFormat="1" ht="16.5">
      <c r="A218" s="91">
        <v>698</v>
      </c>
      <c r="B218" s="86" t="s">
        <v>164</v>
      </c>
      <c r="C218" s="87">
        <v>64180</v>
      </c>
      <c r="D218" s="87">
        <v>97036973.079999983</v>
      </c>
      <c r="E218" s="87">
        <v>15484793.107863175</v>
      </c>
      <c r="F218" s="87">
        <v>112521766.18786316</v>
      </c>
      <c r="G218" s="160">
        <v>1357.49</v>
      </c>
      <c r="H218" s="161">
        <v>87123708.200000003</v>
      </c>
      <c r="I218" s="161">
        <v>25398057.987863153</v>
      </c>
      <c r="J218" s="162">
        <f t="shared" si="9"/>
        <v>0.22571684437888465</v>
      </c>
      <c r="K218" s="163">
        <v>0</v>
      </c>
      <c r="L218" s="163">
        <v>0</v>
      </c>
      <c r="M218" s="163">
        <v>801729.12045553257</v>
      </c>
      <c r="N218" s="163">
        <v>1263724.8176591138</v>
      </c>
      <c r="O218" s="163">
        <v>425287.92329682084</v>
      </c>
      <c r="P218" s="164">
        <v>-4823924.2764000008</v>
      </c>
      <c r="Q218" s="164">
        <v>-21866938.844747391</v>
      </c>
      <c r="R218" s="165">
        <v>-14239564.998743877</v>
      </c>
      <c r="S218" s="87">
        <v>-13041628.270616651</v>
      </c>
      <c r="T218" s="166">
        <v>18022389.345515128</v>
      </c>
      <c r="U218" s="167">
        <v>4980761.0748984776</v>
      </c>
      <c r="V218" s="167">
        <v>9389606.375973694</v>
      </c>
      <c r="W218" s="63">
        <f t="shared" si="10"/>
        <v>14370367.450872172</v>
      </c>
      <c r="X218" s="168"/>
    </row>
    <row r="219" spans="1:24" s="169" customFormat="1" ht="16.5">
      <c r="A219" s="91">
        <v>700</v>
      </c>
      <c r="B219" s="86" t="s">
        <v>343</v>
      </c>
      <c r="C219" s="87">
        <v>4913</v>
      </c>
      <c r="D219" s="87">
        <v>5717735.0800000001</v>
      </c>
      <c r="E219" s="87">
        <v>1521758.7922940517</v>
      </c>
      <c r="F219" s="87">
        <v>7239493.8722940516</v>
      </c>
      <c r="G219" s="160">
        <v>1357.49</v>
      </c>
      <c r="H219" s="161">
        <v>6669348.3700000001</v>
      </c>
      <c r="I219" s="161">
        <v>570145.50229405146</v>
      </c>
      <c r="J219" s="162">
        <f t="shared" si="9"/>
        <v>7.8754884298753297E-2</v>
      </c>
      <c r="K219" s="163">
        <v>23767.364623999998</v>
      </c>
      <c r="L219" s="163">
        <v>0</v>
      </c>
      <c r="M219" s="163">
        <v>36079.680940592858</v>
      </c>
      <c r="N219" s="163">
        <v>66541.840378124209</v>
      </c>
      <c r="O219" s="163">
        <v>0</v>
      </c>
      <c r="P219" s="164">
        <v>-266196.06000000006</v>
      </c>
      <c r="Q219" s="164">
        <v>24491.904781800073</v>
      </c>
      <c r="R219" s="165">
        <v>363257.22067607666</v>
      </c>
      <c r="S219" s="87">
        <v>818087.45369464532</v>
      </c>
      <c r="T219" s="166">
        <v>-5358.333016502349</v>
      </c>
      <c r="U219" s="167">
        <v>812729.12067814299</v>
      </c>
      <c r="V219" s="167">
        <v>792613.35555459536</v>
      </c>
      <c r="W219" s="63">
        <f t="shared" si="10"/>
        <v>1605342.4762327382</v>
      </c>
      <c r="X219" s="168"/>
    </row>
    <row r="220" spans="1:24" s="169" customFormat="1" ht="16.5">
      <c r="A220" s="91">
        <v>702</v>
      </c>
      <c r="B220" s="86" t="s">
        <v>165</v>
      </c>
      <c r="C220" s="87">
        <v>4155</v>
      </c>
      <c r="D220" s="87">
        <v>4414807.46</v>
      </c>
      <c r="E220" s="87">
        <v>1008920.041269122</v>
      </c>
      <c r="F220" s="87">
        <v>5423727.5012691217</v>
      </c>
      <c r="G220" s="160">
        <v>1357.49</v>
      </c>
      <c r="H220" s="161">
        <v>5640370.9500000002</v>
      </c>
      <c r="I220" s="161">
        <v>-216643.44873087853</v>
      </c>
      <c r="J220" s="162">
        <f t="shared" si="9"/>
        <v>-3.9943645524260794E-2</v>
      </c>
      <c r="K220" s="163">
        <v>414579.25199999998</v>
      </c>
      <c r="L220" s="163">
        <v>0</v>
      </c>
      <c r="M220" s="163">
        <v>49916.950213293283</v>
      </c>
      <c r="N220" s="163">
        <v>63839.258429275687</v>
      </c>
      <c r="O220" s="163">
        <v>0</v>
      </c>
      <c r="P220" s="164">
        <v>-210617.68</v>
      </c>
      <c r="Q220" s="164">
        <v>131508.66390615053</v>
      </c>
      <c r="R220" s="165">
        <v>-89933.549841044558</v>
      </c>
      <c r="S220" s="87">
        <v>142649.44597679644</v>
      </c>
      <c r="T220" s="166">
        <v>884882.63882893382</v>
      </c>
      <c r="U220" s="167">
        <v>1027532.0848057303</v>
      </c>
      <c r="V220" s="167">
        <v>868232.8701393127</v>
      </c>
      <c r="W220" s="63">
        <f t="shared" si="10"/>
        <v>1895764.954945043</v>
      </c>
      <c r="X220" s="168"/>
    </row>
    <row r="221" spans="1:24" s="169" customFormat="1" ht="16.5">
      <c r="A221" s="91">
        <v>704</v>
      </c>
      <c r="B221" s="86" t="s">
        <v>166</v>
      </c>
      <c r="C221" s="87">
        <v>6379</v>
      </c>
      <c r="D221" s="87">
        <v>11757819.459999999</v>
      </c>
      <c r="E221" s="87">
        <v>708245.52423540223</v>
      </c>
      <c r="F221" s="87">
        <v>12466064.984235402</v>
      </c>
      <c r="G221" s="160">
        <v>1357.49</v>
      </c>
      <c r="H221" s="161">
        <v>8659428.7100000009</v>
      </c>
      <c r="I221" s="161">
        <v>3806636.2742354013</v>
      </c>
      <c r="J221" s="162">
        <f t="shared" si="9"/>
        <v>0.30535989336244251</v>
      </c>
      <c r="K221" s="163">
        <v>0</v>
      </c>
      <c r="L221" s="163">
        <v>0</v>
      </c>
      <c r="M221" s="163">
        <v>53292.942171776791</v>
      </c>
      <c r="N221" s="163">
        <v>131187.53508478843</v>
      </c>
      <c r="O221" s="163">
        <v>43292.166785146474</v>
      </c>
      <c r="P221" s="164">
        <v>-243178.55</v>
      </c>
      <c r="Q221" s="164">
        <v>368904.36564034637</v>
      </c>
      <c r="R221" s="165">
        <v>-62926.853982607601</v>
      </c>
      <c r="S221" s="87">
        <v>4097207.8799348515</v>
      </c>
      <c r="T221" s="166">
        <v>1156189.3177692341</v>
      </c>
      <c r="U221" s="167">
        <v>5253397.1977040861</v>
      </c>
      <c r="V221" s="167">
        <v>810201.86141757562</v>
      </c>
      <c r="W221" s="63">
        <f t="shared" si="10"/>
        <v>6063599.0591216618</v>
      </c>
      <c r="X221" s="168"/>
    </row>
    <row r="222" spans="1:24" s="169" customFormat="1" ht="16.5">
      <c r="A222" s="91">
        <v>707</v>
      </c>
      <c r="B222" s="86" t="s">
        <v>167</v>
      </c>
      <c r="C222" s="87">
        <v>2032</v>
      </c>
      <c r="D222" s="87">
        <v>1646206.7499999998</v>
      </c>
      <c r="E222" s="87">
        <v>806771.15971508727</v>
      </c>
      <c r="F222" s="87">
        <v>2452977.9097150872</v>
      </c>
      <c r="G222" s="160">
        <v>1357.49</v>
      </c>
      <c r="H222" s="161">
        <v>2758419.68</v>
      </c>
      <c r="I222" s="161">
        <v>-305441.77028491301</v>
      </c>
      <c r="J222" s="162">
        <f t="shared" si="9"/>
        <v>-0.12451876108431405</v>
      </c>
      <c r="K222" s="163">
        <v>268120.18918400002</v>
      </c>
      <c r="L222" s="163">
        <v>0</v>
      </c>
      <c r="M222" s="163">
        <v>20245.693806115978</v>
      </c>
      <c r="N222" s="163">
        <v>38742.8203672647</v>
      </c>
      <c r="O222" s="163">
        <v>0</v>
      </c>
      <c r="P222" s="164">
        <v>-121662.12</v>
      </c>
      <c r="Q222" s="164">
        <v>164674.92679496965</v>
      </c>
      <c r="R222" s="165">
        <v>279537.68185277825</v>
      </c>
      <c r="S222" s="87">
        <v>344217.42172021559</v>
      </c>
      <c r="T222" s="166">
        <v>1237980.7842486401</v>
      </c>
      <c r="U222" s="167">
        <v>1582198.2059688556</v>
      </c>
      <c r="V222" s="167">
        <v>500103.99347212969</v>
      </c>
      <c r="W222" s="63">
        <f t="shared" si="10"/>
        <v>2082302.1994409855</v>
      </c>
      <c r="X222" s="168"/>
    </row>
    <row r="223" spans="1:24" s="169" customFormat="1" ht="16.5">
      <c r="A223" s="91">
        <v>202</v>
      </c>
      <c r="B223" s="86" t="s">
        <v>287</v>
      </c>
      <c r="C223" s="87">
        <v>35497</v>
      </c>
      <c r="D223" s="87">
        <v>61159112.710000008</v>
      </c>
      <c r="E223" s="87">
        <v>5643865.823931165</v>
      </c>
      <c r="F223" s="87">
        <v>66802978.533931173</v>
      </c>
      <c r="G223" s="160">
        <v>1357.49</v>
      </c>
      <c r="H223" s="161">
        <v>48186822.530000001</v>
      </c>
      <c r="I223" s="161">
        <v>18616156.003931172</v>
      </c>
      <c r="J223" s="162">
        <f t="shared" si="9"/>
        <v>0.27867254443565692</v>
      </c>
      <c r="K223" s="163">
        <v>0</v>
      </c>
      <c r="L223" s="163">
        <v>0</v>
      </c>
      <c r="M223" s="163">
        <v>292549.03510641307</v>
      </c>
      <c r="N223" s="163">
        <v>630605.69074966514</v>
      </c>
      <c r="O223" s="163">
        <v>707206.49150150688</v>
      </c>
      <c r="P223" s="164">
        <v>-2229563.395</v>
      </c>
      <c r="Q223" s="164">
        <v>2612465.7097066832</v>
      </c>
      <c r="R223" s="165">
        <v>1167330.9937184455</v>
      </c>
      <c r="S223" s="87">
        <v>21796750.529713884</v>
      </c>
      <c r="T223" s="166">
        <v>1552199.1448677343</v>
      </c>
      <c r="U223" s="167">
        <v>23348949.674581617</v>
      </c>
      <c r="V223" s="167">
        <v>3643336.7180488976</v>
      </c>
      <c r="W223" s="63">
        <f t="shared" si="10"/>
        <v>26992286.392630514</v>
      </c>
      <c r="X223" s="168"/>
    </row>
    <row r="224" spans="1:24" s="169" customFormat="1" ht="16.5">
      <c r="A224" s="91">
        <v>491</v>
      </c>
      <c r="B224" s="86" t="s">
        <v>324</v>
      </c>
      <c r="C224" s="87">
        <v>52122</v>
      </c>
      <c r="D224" s="87">
        <v>68293603.370000005</v>
      </c>
      <c r="E224" s="87">
        <v>10203340.650334539</v>
      </c>
      <c r="F224" s="87">
        <v>78496944.020334542</v>
      </c>
      <c r="G224" s="160">
        <v>1357.49</v>
      </c>
      <c r="H224" s="161">
        <v>70755093.780000001</v>
      </c>
      <c r="I224" s="161">
        <v>7741850.2403345406</v>
      </c>
      <c r="J224" s="162">
        <f t="shared" si="9"/>
        <v>9.8626135538843696E-2</v>
      </c>
      <c r="K224" s="163">
        <v>0</v>
      </c>
      <c r="L224" s="163">
        <v>0</v>
      </c>
      <c r="M224" s="163">
        <v>691896.82329844567</v>
      </c>
      <c r="N224" s="163">
        <v>955167.94169881393</v>
      </c>
      <c r="O224" s="163">
        <v>0</v>
      </c>
      <c r="P224" s="164">
        <v>-4473187.2450000001</v>
      </c>
      <c r="Q224" s="164">
        <v>-8898038.5160374753</v>
      </c>
      <c r="R224" s="165">
        <v>-3441371.5069824778</v>
      </c>
      <c r="S224" s="87">
        <v>-7423682.2626881525</v>
      </c>
      <c r="T224" s="166">
        <v>9986091.0768745653</v>
      </c>
      <c r="U224" s="167">
        <v>2562408.8141864128</v>
      </c>
      <c r="V224" s="167">
        <v>8633524.7084196936</v>
      </c>
      <c r="W224" s="63">
        <f t="shared" si="10"/>
        <v>11195933.522606106</v>
      </c>
      <c r="X224" s="168"/>
    </row>
    <row r="225" spans="1:24" s="169" customFormat="1" ht="16.5">
      <c r="A225" s="91">
        <v>480</v>
      </c>
      <c r="B225" s="86" t="s">
        <v>322</v>
      </c>
      <c r="C225" s="87">
        <v>1990</v>
      </c>
      <c r="D225" s="87">
        <v>2865230.3600000003</v>
      </c>
      <c r="E225" s="87">
        <v>393982.21313203993</v>
      </c>
      <c r="F225" s="87">
        <v>3259212.5731320404</v>
      </c>
      <c r="G225" s="160">
        <v>1357.49</v>
      </c>
      <c r="H225" s="161">
        <v>2701405.1</v>
      </c>
      <c r="I225" s="161">
        <v>557807.47313204035</v>
      </c>
      <c r="J225" s="162">
        <f t="shared" si="9"/>
        <v>0.17114792625999173</v>
      </c>
      <c r="K225" s="163">
        <v>0</v>
      </c>
      <c r="L225" s="163">
        <v>0</v>
      </c>
      <c r="M225" s="163">
        <v>15009.371950874225</v>
      </c>
      <c r="N225" s="163">
        <v>21549.928046077282</v>
      </c>
      <c r="O225" s="163">
        <v>0</v>
      </c>
      <c r="P225" s="164">
        <v>-102316.28499999999</v>
      </c>
      <c r="Q225" s="164">
        <v>257660.50735958465</v>
      </c>
      <c r="R225" s="165">
        <v>72308.580864122079</v>
      </c>
      <c r="S225" s="87">
        <v>822019.5763526985</v>
      </c>
      <c r="T225" s="166">
        <v>938290.08427580772</v>
      </c>
      <c r="U225" s="167">
        <v>1760309.6606285062</v>
      </c>
      <c r="V225" s="167">
        <v>396481.8521124018</v>
      </c>
      <c r="W225" s="63">
        <f t="shared" si="10"/>
        <v>2156791.5127409082</v>
      </c>
      <c r="X225" s="168"/>
    </row>
    <row r="226" spans="1:24" s="169" customFormat="1" ht="16.5">
      <c r="A226" s="91">
        <v>729</v>
      </c>
      <c r="B226" s="86" t="s">
        <v>168</v>
      </c>
      <c r="C226" s="87">
        <v>9117</v>
      </c>
      <c r="D226" s="87">
        <v>11881607.439999999</v>
      </c>
      <c r="E226" s="87">
        <v>2264038.1137504508</v>
      </c>
      <c r="F226" s="87">
        <v>14145645.55375045</v>
      </c>
      <c r="G226" s="160">
        <v>1357.49</v>
      </c>
      <c r="H226" s="161">
        <v>12376236.33</v>
      </c>
      <c r="I226" s="161">
        <v>1769409.2237504497</v>
      </c>
      <c r="J226" s="162">
        <f t="shared" si="9"/>
        <v>0.12508508127303702</v>
      </c>
      <c r="K226" s="163">
        <v>435151.00631999999</v>
      </c>
      <c r="L226" s="163">
        <v>0</v>
      </c>
      <c r="M226" s="163">
        <v>108218.13675974928</v>
      </c>
      <c r="N226" s="163">
        <v>124352.80711870754</v>
      </c>
      <c r="O226" s="163">
        <v>0</v>
      </c>
      <c r="P226" s="164">
        <v>-623085.39500000002</v>
      </c>
      <c r="Q226" s="164">
        <v>123482.79004351576</v>
      </c>
      <c r="R226" s="165">
        <v>283378.3403821871</v>
      </c>
      <c r="S226" s="87">
        <v>2220906.9093746091</v>
      </c>
      <c r="T226" s="166">
        <v>4404518.7204346694</v>
      </c>
      <c r="U226" s="167">
        <v>6625425.629809279</v>
      </c>
      <c r="V226" s="167">
        <v>1839635.0398180236</v>
      </c>
      <c r="W226" s="63">
        <f t="shared" si="10"/>
        <v>8465060.6696273033</v>
      </c>
      <c r="X226" s="168"/>
    </row>
    <row r="227" spans="1:24" s="169" customFormat="1" ht="16.5">
      <c r="A227" s="91">
        <v>738</v>
      </c>
      <c r="B227" s="86" t="s">
        <v>345</v>
      </c>
      <c r="C227" s="87">
        <v>2959</v>
      </c>
      <c r="D227" s="87">
        <v>4176337.44</v>
      </c>
      <c r="E227" s="87">
        <v>540100.86898817844</v>
      </c>
      <c r="F227" s="87">
        <v>4716438.3089881781</v>
      </c>
      <c r="G227" s="160">
        <v>1357.49</v>
      </c>
      <c r="H227" s="161">
        <v>4016812.91</v>
      </c>
      <c r="I227" s="161">
        <v>699625.398988178</v>
      </c>
      <c r="J227" s="162">
        <f t="shared" si="9"/>
        <v>0.14833765505951657</v>
      </c>
      <c r="K227" s="163">
        <v>0</v>
      </c>
      <c r="L227" s="163">
        <v>0</v>
      </c>
      <c r="M227" s="163">
        <v>22062.091146877763</v>
      </c>
      <c r="N227" s="163">
        <v>35949.543957614645</v>
      </c>
      <c r="O227" s="163">
        <v>0</v>
      </c>
      <c r="P227" s="164">
        <v>-141845.62</v>
      </c>
      <c r="Q227" s="164">
        <v>49480.871822607842</v>
      </c>
      <c r="R227" s="165">
        <v>-5136.5945934219262</v>
      </c>
      <c r="S227" s="87">
        <v>660135.69132185634</v>
      </c>
      <c r="T227" s="166">
        <v>943120.16683625244</v>
      </c>
      <c r="U227" s="167">
        <v>1603255.8581581088</v>
      </c>
      <c r="V227" s="167">
        <v>553572.81979509536</v>
      </c>
      <c r="W227" s="63">
        <f t="shared" si="10"/>
        <v>2156828.6779532041</v>
      </c>
      <c r="X227" s="168"/>
    </row>
    <row r="228" spans="1:24" s="169" customFormat="1" ht="16.5">
      <c r="A228" s="91">
        <v>732</v>
      </c>
      <c r="B228" s="86" t="s">
        <v>169</v>
      </c>
      <c r="C228" s="87">
        <v>3416</v>
      </c>
      <c r="D228" s="87">
        <v>2933393.92</v>
      </c>
      <c r="E228" s="87">
        <v>3350732.8150055613</v>
      </c>
      <c r="F228" s="87">
        <v>6284126.7350055613</v>
      </c>
      <c r="G228" s="160">
        <v>1357.49</v>
      </c>
      <c r="H228" s="161">
        <v>4637185.84</v>
      </c>
      <c r="I228" s="161">
        <v>1646940.8950055614</v>
      </c>
      <c r="J228" s="162">
        <f t="shared" si="9"/>
        <v>0.262079516288448</v>
      </c>
      <c r="K228" s="163">
        <v>1123884.1680639999</v>
      </c>
      <c r="L228" s="163">
        <v>0</v>
      </c>
      <c r="M228" s="163">
        <v>40570.746449244056</v>
      </c>
      <c r="N228" s="163">
        <v>50925.343358016573</v>
      </c>
      <c r="O228" s="163">
        <v>0</v>
      </c>
      <c r="P228" s="164">
        <v>-170557.69</v>
      </c>
      <c r="Q228" s="164">
        <v>-545544.63024855475</v>
      </c>
      <c r="R228" s="165">
        <v>618966.55828274123</v>
      </c>
      <c r="S228" s="87">
        <v>2765185.3909110082</v>
      </c>
      <c r="T228" s="166">
        <v>1181174.3010536649</v>
      </c>
      <c r="U228" s="167">
        <v>3946359.6919646729</v>
      </c>
      <c r="V228" s="167">
        <v>732962.67482933204</v>
      </c>
      <c r="W228" s="63">
        <f t="shared" si="10"/>
        <v>4679322.366794005</v>
      </c>
      <c r="X228" s="168"/>
    </row>
    <row r="229" spans="1:24" s="169" customFormat="1" ht="16.5">
      <c r="A229" s="91">
        <v>734</v>
      </c>
      <c r="B229" s="86" t="s">
        <v>170</v>
      </c>
      <c r="C229" s="87">
        <v>51400</v>
      </c>
      <c r="D229" s="87">
        <v>67922971.359999999</v>
      </c>
      <c r="E229" s="87">
        <v>12408228.103388894</v>
      </c>
      <c r="F229" s="87">
        <v>80331199.46338889</v>
      </c>
      <c r="G229" s="160">
        <v>1357.49</v>
      </c>
      <c r="H229" s="161">
        <v>69774986</v>
      </c>
      <c r="I229" s="161">
        <v>10556213.46338889</v>
      </c>
      <c r="J229" s="162">
        <f t="shared" si="9"/>
        <v>0.13140863741490511</v>
      </c>
      <c r="K229" s="163">
        <v>0</v>
      </c>
      <c r="L229" s="163">
        <v>0</v>
      </c>
      <c r="M229" s="163">
        <v>573999.27762117377</v>
      </c>
      <c r="N229" s="163">
        <v>941444.16926785791</v>
      </c>
      <c r="O229" s="163">
        <v>0</v>
      </c>
      <c r="P229" s="164">
        <v>-3666271.8461500001</v>
      </c>
      <c r="Q229" s="164">
        <v>-2487116.5794258942</v>
      </c>
      <c r="R229" s="165">
        <v>309393.39313882607</v>
      </c>
      <c r="S229" s="87">
        <v>6227661.8778408533</v>
      </c>
      <c r="T229" s="166">
        <v>16421397.545525655</v>
      </c>
      <c r="U229" s="167">
        <v>22649059.423366509</v>
      </c>
      <c r="V229" s="167">
        <v>8910266.8266251925</v>
      </c>
      <c r="W229" s="63">
        <f t="shared" si="10"/>
        <v>31559326.2499917</v>
      </c>
      <c r="X229" s="168"/>
    </row>
    <row r="230" spans="1:24" s="169" customFormat="1" ht="16.5">
      <c r="A230" s="91">
        <v>790</v>
      </c>
      <c r="B230" s="86" t="s">
        <v>189</v>
      </c>
      <c r="C230" s="87">
        <v>23998</v>
      </c>
      <c r="D230" s="87">
        <v>32506887.079999998</v>
      </c>
      <c r="E230" s="87">
        <v>3969693.470613563</v>
      </c>
      <c r="F230" s="87">
        <v>36476580.55061356</v>
      </c>
      <c r="G230" s="160">
        <v>1357.49</v>
      </c>
      <c r="H230" s="161">
        <v>32577045.02</v>
      </c>
      <c r="I230" s="161">
        <v>3899535.5306135602</v>
      </c>
      <c r="J230" s="162">
        <f t="shared" si="9"/>
        <v>0.10690518331899856</v>
      </c>
      <c r="K230" s="163">
        <v>0</v>
      </c>
      <c r="L230" s="163">
        <v>0</v>
      </c>
      <c r="M230" s="163">
        <v>270695.01237474335</v>
      </c>
      <c r="N230" s="163">
        <v>494541.53906038735</v>
      </c>
      <c r="O230" s="163">
        <v>0</v>
      </c>
      <c r="P230" s="164">
        <v>-1766453.1674999997</v>
      </c>
      <c r="Q230" s="164">
        <v>3278098.8190262555</v>
      </c>
      <c r="R230" s="165">
        <v>1922700.5173990726</v>
      </c>
      <c r="S230" s="87">
        <v>8099118.25097402</v>
      </c>
      <c r="T230" s="166">
        <v>9957578.2568865996</v>
      </c>
      <c r="U230" s="167">
        <v>18056696.50786062</v>
      </c>
      <c r="V230" s="167">
        <v>4286647.1690116301</v>
      </c>
      <c r="W230" s="63">
        <f t="shared" si="10"/>
        <v>22343343.67687225</v>
      </c>
      <c r="X230" s="168"/>
    </row>
    <row r="231" spans="1:24" s="169" customFormat="1" ht="16.5">
      <c r="A231" s="91">
        <v>484</v>
      </c>
      <c r="B231" s="86" t="s">
        <v>323</v>
      </c>
      <c r="C231" s="87">
        <v>3055</v>
      </c>
      <c r="D231" s="87">
        <v>4128698.13</v>
      </c>
      <c r="E231" s="87">
        <v>741741.9388041239</v>
      </c>
      <c r="F231" s="87">
        <v>4870440.0688041234</v>
      </c>
      <c r="G231" s="160">
        <v>1357.49</v>
      </c>
      <c r="H231" s="161">
        <v>4147131.95</v>
      </c>
      <c r="I231" s="161">
        <v>723308.11880412325</v>
      </c>
      <c r="J231" s="162">
        <f t="shared" si="9"/>
        <v>0.14850980785843498</v>
      </c>
      <c r="K231" s="163">
        <v>156899.04845333332</v>
      </c>
      <c r="L231" s="163">
        <v>0</v>
      </c>
      <c r="M231" s="163">
        <v>34199.396968915178</v>
      </c>
      <c r="N231" s="163">
        <v>44468.931893323766</v>
      </c>
      <c r="O231" s="163">
        <v>0</v>
      </c>
      <c r="P231" s="164">
        <v>-137605.16500000001</v>
      </c>
      <c r="Q231" s="164">
        <v>-218105.52122042701</v>
      </c>
      <c r="R231" s="165">
        <v>227664.40924612511</v>
      </c>
      <c r="S231" s="87">
        <v>830829.21914539358</v>
      </c>
      <c r="T231" s="166">
        <v>-20123.93533553692</v>
      </c>
      <c r="U231" s="167">
        <v>810705.28380985663</v>
      </c>
      <c r="V231" s="167">
        <v>571704.25053603225</v>
      </c>
      <c r="W231" s="63">
        <f t="shared" si="10"/>
        <v>1382409.534345889</v>
      </c>
      <c r="X231" s="168"/>
    </row>
    <row r="232" spans="1:24" s="169" customFormat="1" ht="16.5">
      <c r="A232" s="91">
        <v>739</v>
      </c>
      <c r="B232" s="86" t="s">
        <v>171</v>
      </c>
      <c r="C232" s="87">
        <v>3261</v>
      </c>
      <c r="D232" s="87">
        <v>3573119.0399999996</v>
      </c>
      <c r="E232" s="87">
        <v>765572.97950776271</v>
      </c>
      <c r="F232" s="87">
        <v>4338692.019507762</v>
      </c>
      <c r="G232" s="160">
        <v>1357.49</v>
      </c>
      <c r="H232" s="161">
        <v>4426774.8899999997</v>
      </c>
      <c r="I232" s="161">
        <v>-88082.87049223762</v>
      </c>
      <c r="J232" s="162">
        <f t="shared" si="9"/>
        <v>-2.0301710768175451E-2</v>
      </c>
      <c r="K232" s="163">
        <v>119640.54195199999</v>
      </c>
      <c r="L232" s="163">
        <v>0</v>
      </c>
      <c r="M232" s="163">
        <v>34792.087717503375</v>
      </c>
      <c r="N232" s="163">
        <v>61326.551453517241</v>
      </c>
      <c r="O232" s="163">
        <v>0</v>
      </c>
      <c r="P232" s="164">
        <v>-176094.11500000002</v>
      </c>
      <c r="Q232" s="164">
        <v>1438017.4488031343</v>
      </c>
      <c r="R232" s="165">
        <v>1204309.2226618777</v>
      </c>
      <c r="S232" s="87">
        <v>2593908.867095795</v>
      </c>
      <c r="T232" s="166">
        <v>841877.56156669196</v>
      </c>
      <c r="U232" s="167">
        <v>3435786.4286624868</v>
      </c>
      <c r="V232" s="167">
        <v>696239.15414495976</v>
      </c>
      <c r="W232" s="63">
        <f t="shared" si="10"/>
        <v>4132025.5828074468</v>
      </c>
      <c r="X232" s="168"/>
    </row>
    <row r="233" spans="1:24" s="169" customFormat="1" ht="16.5">
      <c r="A233" s="91">
        <v>742</v>
      </c>
      <c r="B233" s="86" t="s">
        <v>172</v>
      </c>
      <c r="C233" s="87">
        <v>1009</v>
      </c>
      <c r="D233" s="87">
        <v>977198.4</v>
      </c>
      <c r="E233" s="87">
        <v>963575.22562847822</v>
      </c>
      <c r="F233" s="87">
        <v>1940773.6256284784</v>
      </c>
      <c r="G233" s="160">
        <v>1357.49</v>
      </c>
      <c r="H233" s="161">
        <v>1369707.41</v>
      </c>
      <c r="I233" s="161">
        <v>571066.21562847844</v>
      </c>
      <c r="J233" s="162">
        <f t="shared" si="9"/>
        <v>0.29424669012778387</v>
      </c>
      <c r="K233" s="163">
        <v>359545.81691199995</v>
      </c>
      <c r="L233" s="163">
        <v>0</v>
      </c>
      <c r="M233" s="163">
        <v>11539.736342586832</v>
      </c>
      <c r="N233" s="163">
        <v>12306.491239813093</v>
      </c>
      <c r="O233" s="163">
        <v>0</v>
      </c>
      <c r="P233" s="164">
        <v>-45572.61</v>
      </c>
      <c r="Q233" s="164">
        <v>-268220.85009494331</v>
      </c>
      <c r="R233" s="165">
        <v>52328.302802560662</v>
      </c>
      <c r="S233" s="87">
        <v>692993.10283049569</v>
      </c>
      <c r="T233" s="166">
        <v>-48820.716620461775</v>
      </c>
      <c r="U233" s="167">
        <v>644172.3862100339</v>
      </c>
      <c r="V233" s="167">
        <v>223913.9118883659</v>
      </c>
      <c r="W233" s="63">
        <f t="shared" si="10"/>
        <v>868086.29809839977</v>
      </c>
      <c r="X233" s="168"/>
    </row>
    <row r="234" spans="1:24" s="169" customFormat="1" ht="16.5">
      <c r="A234" s="91">
        <v>743</v>
      </c>
      <c r="B234" s="86" t="s">
        <v>173</v>
      </c>
      <c r="C234" s="87">
        <v>64736</v>
      </c>
      <c r="D234" s="87">
        <v>101636125.21000001</v>
      </c>
      <c r="E234" s="87">
        <v>8616295.997418372</v>
      </c>
      <c r="F234" s="87">
        <v>110252421.20741838</v>
      </c>
      <c r="G234" s="160">
        <v>1357.49</v>
      </c>
      <c r="H234" s="161">
        <v>87878472.640000001</v>
      </c>
      <c r="I234" s="161">
        <v>22373948.567418382</v>
      </c>
      <c r="J234" s="162">
        <f t="shared" si="9"/>
        <v>0.20293385235800102</v>
      </c>
      <c r="K234" s="163">
        <v>0</v>
      </c>
      <c r="L234" s="163">
        <v>0</v>
      </c>
      <c r="M234" s="163">
        <v>931913.87916602066</v>
      </c>
      <c r="N234" s="163">
        <v>1284878.3661100245</v>
      </c>
      <c r="O234" s="163">
        <v>490077.21904511855</v>
      </c>
      <c r="P234" s="164">
        <v>-5335561.68035</v>
      </c>
      <c r="Q234" s="164">
        <v>-3788102.496411154</v>
      </c>
      <c r="R234" s="165">
        <v>-1551476.2534244265</v>
      </c>
      <c r="S234" s="87">
        <v>14405677.601553963</v>
      </c>
      <c r="T234" s="166">
        <v>12975190.706996385</v>
      </c>
      <c r="U234" s="167">
        <v>27380868.30855035</v>
      </c>
      <c r="V234" s="167">
        <v>9486270.8269428648</v>
      </c>
      <c r="W234" s="63">
        <f t="shared" si="10"/>
        <v>36867139.135493219</v>
      </c>
      <c r="X234" s="168"/>
    </row>
    <row r="235" spans="1:24" s="169" customFormat="1" ht="16.5">
      <c r="A235" s="91">
        <v>753</v>
      </c>
      <c r="B235" s="86" t="s">
        <v>348</v>
      </c>
      <c r="C235" s="87">
        <v>22190</v>
      </c>
      <c r="D235" s="87">
        <v>37443186.940000005</v>
      </c>
      <c r="E235" s="87">
        <v>6504838.772908275</v>
      </c>
      <c r="F235" s="87">
        <v>43948025.712908283</v>
      </c>
      <c r="G235" s="160">
        <v>1357.49</v>
      </c>
      <c r="H235" s="161">
        <v>30122703.100000001</v>
      </c>
      <c r="I235" s="161">
        <v>13825322.612908281</v>
      </c>
      <c r="J235" s="162">
        <f t="shared" si="9"/>
        <v>0.31458347419796717</v>
      </c>
      <c r="K235" s="163">
        <v>0</v>
      </c>
      <c r="L235" s="163">
        <v>0</v>
      </c>
      <c r="M235" s="163">
        <v>189965.07415366551</v>
      </c>
      <c r="N235" s="163">
        <v>362338.58548239095</v>
      </c>
      <c r="O235" s="163">
        <v>532581.10080488026</v>
      </c>
      <c r="P235" s="164">
        <v>-1390162.57</v>
      </c>
      <c r="Q235" s="164">
        <v>4564096.1508423472</v>
      </c>
      <c r="R235" s="165">
        <v>2661905.797450779</v>
      </c>
      <c r="S235" s="87">
        <v>20746046.751642343</v>
      </c>
      <c r="T235" s="166">
        <v>-634271.53249975701</v>
      </c>
      <c r="U235" s="167">
        <v>20111775.219142586</v>
      </c>
      <c r="V235" s="167">
        <v>2434339.6515867189</v>
      </c>
      <c r="W235" s="63">
        <f t="shared" si="10"/>
        <v>22546114.870729305</v>
      </c>
      <c r="X235" s="168"/>
    </row>
    <row r="236" spans="1:24" s="169" customFormat="1" ht="16.5">
      <c r="A236" s="91">
        <v>746</v>
      </c>
      <c r="B236" s="86" t="s">
        <v>174</v>
      </c>
      <c r="C236" s="87">
        <v>4781</v>
      </c>
      <c r="D236" s="87">
        <v>11053809.350000001</v>
      </c>
      <c r="E236" s="87">
        <v>1100435.8987287192</v>
      </c>
      <c r="F236" s="87">
        <v>12154245.24872872</v>
      </c>
      <c r="G236" s="160">
        <v>1357.49</v>
      </c>
      <c r="H236" s="161">
        <v>6490159.6900000004</v>
      </c>
      <c r="I236" s="161">
        <v>5664085.5587287201</v>
      </c>
      <c r="J236" s="162">
        <f t="shared" si="9"/>
        <v>0.4660170535328928</v>
      </c>
      <c r="K236" s="163">
        <v>49778.777552</v>
      </c>
      <c r="L236" s="163">
        <v>0</v>
      </c>
      <c r="M236" s="163">
        <v>72959.410795915304</v>
      </c>
      <c r="N236" s="163">
        <v>89260.730803935876</v>
      </c>
      <c r="O236" s="163">
        <v>0</v>
      </c>
      <c r="P236" s="164">
        <v>-244466.81999999998</v>
      </c>
      <c r="Q236" s="164">
        <v>-154755.67490200824</v>
      </c>
      <c r="R236" s="165">
        <v>-640250.2986837558</v>
      </c>
      <c r="S236" s="87">
        <v>4836611.6842948068</v>
      </c>
      <c r="T236" s="166">
        <v>1384721.2775876019</v>
      </c>
      <c r="U236" s="167">
        <v>6221332.9618824087</v>
      </c>
      <c r="V236" s="167">
        <v>858368.18871401856</v>
      </c>
      <c r="W236" s="63">
        <f t="shared" si="10"/>
        <v>7079701.1505964268</v>
      </c>
      <c r="X236" s="168"/>
    </row>
    <row r="237" spans="1:24" s="169" customFormat="1" ht="16.5">
      <c r="A237" s="91">
        <v>747</v>
      </c>
      <c r="B237" s="86" t="s">
        <v>347</v>
      </c>
      <c r="C237" s="87">
        <v>1352</v>
      </c>
      <c r="D237" s="87">
        <v>1451463.73</v>
      </c>
      <c r="E237" s="87">
        <v>508415.397221405</v>
      </c>
      <c r="F237" s="87">
        <v>1959879.127221405</v>
      </c>
      <c r="G237" s="160">
        <v>1357.49</v>
      </c>
      <c r="H237" s="161">
        <v>1835326.48</v>
      </c>
      <c r="I237" s="161">
        <v>124552.64722140506</v>
      </c>
      <c r="J237" s="162">
        <f t="shared" si="9"/>
        <v>6.3551188178624096E-2</v>
      </c>
      <c r="K237" s="163">
        <v>151606.97427200002</v>
      </c>
      <c r="L237" s="163">
        <v>0</v>
      </c>
      <c r="M237" s="163">
        <v>14231.814109297064</v>
      </c>
      <c r="N237" s="163">
        <v>18758.454066978575</v>
      </c>
      <c r="O237" s="163">
        <v>0</v>
      </c>
      <c r="P237" s="164">
        <v>-69100.835000000006</v>
      </c>
      <c r="Q237" s="164">
        <v>288613.01998115837</v>
      </c>
      <c r="R237" s="165">
        <v>259380.59317902187</v>
      </c>
      <c r="S237" s="87">
        <v>788042.66782986105</v>
      </c>
      <c r="T237" s="166">
        <v>438916.23258779617</v>
      </c>
      <c r="U237" s="167">
        <v>1226958.9004176571</v>
      </c>
      <c r="V237" s="167">
        <v>325597.9270131248</v>
      </c>
      <c r="W237" s="63">
        <f t="shared" si="10"/>
        <v>1552556.8274307819</v>
      </c>
      <c r="X237" s="168"/>
    </row>
    <row r="238" spans="1:24" s="169" customFormat="1" ht="16.5">
      <c r="A238" s="91">
        <v>748</v>
      </c>
      <c r="B238" s="86" t="s">
        <v>175</v>
      </c>
      <c r="C238" s="87">
        <v>5028</v>
      </c>
      <c r="D238" s="87">
        <v>9910473.5899999999</v>
      </c>
      <c r="E238" s="87">
        <v>1353182.6465539499</v>
      </c>
      <c r="F238" s="87">
        <v>11263656.23655395</v>
      </c>
      <c r="G238" s="160">
        <v>1357.49</v>
      </c>
      <c r="H238" s="161">
        <v>6825459.7199999997</v>
      </c>
      <c r="I238" s="161">
        <v>4438196.5165539505</v>
      </c>
      <c r="J238" s="162">
        <f t="shared" si="9"/>
        <v>0.39402805122466972</v>
      </c>
      <c r="K238" s="163">
        <v>166030.08409599998</v>
      </c>
      <c r="L238" s="163">
        <v>0</v>
      </c>
      <c r="M238" s="163">
        <v>58083.213285129292</v>
      </c>
      <c r="N238" s="163">
        <v>87059.060391983556</v>
      </c>
      <c r="O238" s="163">
        <v>0</v>
      </c>
      <c r="P238" s="164">
        <v>-234496.76</v>
      </c>
      <c r="Q238" s="164">
        <v>522965.91531569761</v>
      </c>
      <c r="R238" s="165">
        <v>-42942.177892099084</v>
      </c>
      <c r="S238" s="87">
        <v>4994895.8517506626</v>
      </c>
      <c r="T238" s="166">
        <v>2686183.8153166603</v>
      </c>
      <c r="U238" s="167">
        <v>7681079.6670673229</v>
      </c>
      <c r="V238" s="167">
        <v>939977.40686789551</v>
      </c>
      <c r="W238" s="63">
        <f t="shared" si="10"/>
        <v>8621057.0739352182</v>
      </c>
      <c r="X238" s="168"/>
    </row>
    <row r="239" spans="1:24" s="169" customFormat="1" ht="16.5">
      <c r="A239" s="91">
        <v>791</v>
      </c>
      <c r="B239" s="86" t="s">
        <v>190</v>
      </c>
      <c r="C239" s="87">
        <v>5131</v>
      </c>
      <c r="D239" s="87">
        <v>7293642.7199999988</v>
      </c>
      <c r="E239" s="87">
        <v>2148362.4664981337</v>
      </c>
      <c r="F239" s="87">
        <v>9442005.1864981316</v>
      </c>
      <c r="G239" s="160">
        <v>1357.49</v>
      </c>
      <c r="H239" s="161">
        <v>6965281.1900000004</v>
      </c>
      <c r="I239" s="161">
        <v>2476723.9964981312</v>
      </c>
      <c r="J239" s="162">
        <f t="shared" si="9"/>
        <v>0.26230911205596397</v>
      </c>
      <c r="K239" s="163">
        <v>684289.86303999997</v>
      </c>
      <c r="L239" s="163">
        <v>0</v>
      </c>
      <c r="M239" s="163">
        <v>59618.427701569948</v>
      </c>
      <c r="N239" s="163">
        <v>70278.533780294063</v>
      </c>
      <c r="O239" s="163">
        <v>0</v>
      </c>
      <c r="P239" s="164">
        <v>-238312.745</v>
      </c>
      <c r="Q239" s="164">
        <v>1147261.1355685191</v>
      </c>
      <c r="R239" s="165">
        <v>316944.30279168376</v>
      </c>
      <c r="S239" s="87">
        <v>4516803.514380198</v>
      </c>
      <c r="T239" s="166">
        <v>2788174.2729970529</v>
      </c>
      <c r="U239" s="167">
        <v>7304977.7873772513</v>
      </c>
      <c r="V239" s="167">
        <v>1181217.589555837</v>
      </c>
      <c r="W239" s="63">
        <f t="shared" si="10"/>
        <v>8486195.3769330885</v>
      </c>
      <c r="X239" s="168"/>
    </row>
    <row r="240" spans="1:24" s="169" customFormat="1" ht="16.5">
      <c r="A240" s="91">
        <v>749</v>
      </c>
      <c r="B240" s="86" t="s">
        <v>176</v>
      </c>
      <c r="C240" s="87">
        <v>21293</v>
      </c>
      <c r="D240" s="87">
        <v>38248840.079999998</v>
      </c>
      <c r="E240" s="87">
        <v>2103577.1839138679</v>
      </c>
      <c r="F240" s="87">
        <v>40352417.26391387</v>
      </c>
      <c r="G240" s="160">
        <v>1357.49</v>
      </c>
      <c r="H240" s="161">
        <v>28905034.57</v>
      </c>
      <c r="I240" s="161">
        <v>11447382.69391387</v>
      </c>
      <c r="J240" s="162">
        <f t="shared" si="9"/>
        <v>0.28368517848746005</v>
      </c>
      <c r="K240" s="163">
        <v>0</v>
      </c>
      <c r="L240" s="163">
        <v>0</v>
      </c>
      <c r="M240" s="163">
        <v>211226.65832975414</v>
      </c>
      <c r="N240" s="163">
        <v>404879.01630316942</v>
      </c>
      <c r="O240" s="163">
        <v>0</v>
      </c>
      <c r="P240" s="164">
        <v>-1505620.72</v>
      </c>
      <c r="Q240" s="164">
        <v>-2520633.4862196804</v>
      </c>
      <c r="R240" s="165">
        <v>-2733837.662116033</v>
      </c>
      <c r="S240" s="87">
        <v>5303396.5002110796</v>
      </c>
      <c r="T240" s="166">
        <v>4668277.4107369948</v>
      </c>
      <c r="U240" s="167">
        <v>9971673.9109480754</v>
      </c>
      <c r="V240" s="167">
        <v>2964987.1988312309</v>
      </c>
      <c r="W240" s="63">
        <f t="shared" si="10"/>
        <v>12936661.109779306</v>
      </c>
      <c r="X240" s="168"/>
    </row>
    <row r="241" spans="1:24" s="169" customFormat="1" ht="16.5">
      <c r="A241" s="91">
        <v>751</v>
      </c>
      <c r="B241" s="86" t="s">
        <v>177</v>
      </c>
      <c r="C241" s="87">
        <v>2904</v>
      </c>
      <c r="D241" s="87">
        <v>3817696.63</v>
      </c>
      <c r="E241" s="87">
        <v>1328745.3822798261</v>
      </c>
      <c r="F241" s="87">
        <v>5146442.0122798262</v>
      </c>
      <c r="G241" s="160">
        <v>1357.49</v>
      </c>
      <c r="H241" s="161">
        <v>3942150.96</v>
      </c>
      <c r="I241" s="161">
        <v>1204291.0522798263</v>
      </c>
      <c r="J241" s="162">
        <f t="shared" si="9"/>
        <v>0.23400458985184144</v>
      </c>
      <c r="K241" s="163">
        <v>140645.04115199999</v>
      </c>
      <c r="L241" s="163">
        <v>0</v>
      </c>
      <c r="M241" s="163">
        <v>21407.359565365608</v>
      </c>
      <c r="N241" s="163">
        <v>59196.659493931256</v>
      </c>
      <c r="O241" s="163">
        <v>0</v>
      </c>
      <c r="P241" s="164">
        <v>-122837.52799999999</v>
      </c>
      <c r="Q241" s="164">
        <v>-106188.18670083737</v>
      </c>
      <c r="R241" s="165">
        <v>-356370.87934155046</v>
      </c>
      <c r="S241" s="87">
        <v>840143.51844873524</v>
      </c>
      <c r="T241" s="166">
        <v>1160453.087695573</v>
      </c>
      <c r="U241" s="167">
        <v>2000596.6061443081</v>
      </c>
      <c r="V241" s="167">
        <v>516401.39163776243</v>
      </c>
      <c r="W241" s="63">
        <f t="shared" si="10"/>
        <v>2516997.9977820707</v>
      </c>
      <c r="X241" s="168"/>
    </row>
    <row r="242" spans="1:24" s="169" customFormat="1" ht="16.5">
      <c r="A242" s="91">
        <v>755</v>
      </c>
      <c r="B242" s="86" t="s">
        <v>349</v>
      </c>
      <c r="C242" s="87">
        <v>6198</v>
      </c>
      <c r="D242" s="87">
        <v>10144171.279999999</v>
      </c>
      <c r="E242" s="87">
        <v>1969416.9363448552</v>
      </c>
      <c r="F242" s="87">
        <v>12113588.216344854</v>
      </c>
      <c r="G242" s="160">
        <v>1357.49</v>
      </c>
      <c r="H242" s="161">
        <v>8413723.0199999996</v>
      </c>
      <c r="I242" s="161">
        <v>3699865.1963448543</v>
      </c>
      <c r="J242" s="162">
        <f t="shared" si="9"/>
        <v>0.30543098628304283</v>
      </c>
      <c r="K242" s="163">
        <v>0</v>
      </c>
      <c r="L242" s="163">
        <v>0</v>
      </c>
      <c r="M242" s="163">
        <v>37335.275522380689</v>
      </c>
      <c r="N242" s="163">
        <v>96383.723760082197</v>
      </c>
      <c r="O242" s="163">
        <v>21513.246573989185</v>
      </c>
      <c r="P242" s="164">
        <v>-382882.245</v>
      </c>
      <c r="Q242" s="164">
        <v>513673.27661455324</v>
      </c>
      <c r="R242" s="165">
        <v>869640.71732149285</v>
      </c>
      <c r="S242" s="87">
        <v>4855529.191137353</v>
      </c>
      <c r="T242" s="166">
        <v>155601.31097232579</v>
      </c>
      <c r="U242" s="167">
        <v>5011130.5021096785</v>
      </c>
      <c r="V242" s="167">
        <v>891868.50040019571</v>
      </c>
      <c r="W242" s="63">
        <f t="shared" si="10"/>
        <v>5902999.0025098743</v>
      </c>
      <c r="X242" s="168"/>
    </row>
    <row r="243" spans="1:24" s="169" customFormat="1" ht="16.5">
      <c r="A243" s="91">
        <v>758</v>
      </c>
      <c r="B243" s="86" t="s">
        <v>178</v>
      </c>
      <c r="C243" s="87">
        <v>8187</v>
      </c>
      <c r="D243" s="87">
        <v>10162883.310000001</v>
      </c>
      <c r="E243" s="87">
        <v>7505706.3965558372</v>
      </c>
      <c r="F243" s="87">
        <v>17668589.706555836</v>
      </c>
      <c r="G243" s="160">
        <v>1357.49</v>
      </c>
      <c r="H243" s="161">
        <v>11113770.630000001</v>
      </c>
      <c r="I243" s="161">
        <v>6554819.0765558351</v>
      </c>
      <c r="J243" s="162">
        <f t="shared" si="9"/>
        <v>0.37098711246453953</v>
      </c>
      <c r="K243" s="163">
        <v>1091862.2678159999</v>
      </c>
      <c r="L243" s="163">
        <v>115288.59000000001</v>
      </c>
      <c r="M243" s="163">
        <v>110028.03121703498</v>
      </c>
      <c r="N243" s="163">
        <v>150864.847075773</v>
      </c>
      <c r="O243" s="163">
        <v>0</v>
      </c>
      <c r="P243" s="164">
        <v>-437870.74999999994</v>
      </c>
      <c r="Q243" s="164">
        <v>-4307915.1460966785</v>
      </c>
      <c r="R243" s="165">
        <v>-2288051.4440695071</v>
      </c>
      <c r="S243" s="87">
        <v>989025.47249845788</v>
      </c>
      <c r="T243" s="166">
        <v>-171820.94679533321</v>
      </c>
      <c r="U243" s="167">
        <v>817204.5257031247</v>
      </c>
      <c r="V243" s="167">
        <v>1502007.3389785171</v>
      </c>
      <c r="W243" s="63">
        <f t="shared" si="10"/>
        <v>2319211.8646816416</v>
      </c>
      <c r="X243" s="168"/>
    </row>
    <row r="244" spans="1:24" s="169" customFormat="1" ht="16.5">
      <c r="A244" s="91">
        <v>759</v>
      </c>
      <c r="B244" s="86" t="s">
        <v>179</v>
      </c>
      <c r="C244" s="87">
        <v>1997</v>
      </c>
      <c r="D244" s="87">
        <v>2861729.44</v>
      </c>
      <c r="E244" s="87">
        <v>597747.4035432064</v>
      </c>
      <c r="F244" s="87">
        <v>3459476.8435432063</v>
      </c>
      <c r="G244" s="160">
        <v>1357.49</v>
      </c>
      <c r="H244" s="161">
        <v>2710907.53</v>
      </c>
      <c r="I244" s="161">
        <v>748569.31354320655</v>
      </c>
      <c r="J244" s="162">
        <f t="shared" si="9"/>
        <v>0.21638222985661604</v>
      </c>
      <c r="K244" s="163">
        <v>217688.01743999997</v>
      </c>
      <c r="L244" s="163">
        <v>0</v>
      </c>
      <c r="M244" s="163">
        <v>25294.539337896756</v>
      </c>
      <c r="N244" s="163">
        <v>25203.694695241524</v>
      </c>
      <c r="O244" s="163">
        <v>0</v>
      </c>
      <c r="P244" s="164">
        <v>-97966.815000000017</v>
      </c>
      <c r="Q244" s="164">
        <v>327847.10422797321</v>
      </c>
      <c r="R244" s="165">
        <v>11432.504784708492</v>
      </c>
      <c r="S244" s="87">
        <v>1258068.3590290265</v>
      </c>
      <c r="T244" s="166">
        <v>936170.71043685102</v>
      </c>
      <c r="U244" s="167">
        <v>2194239.0694658775</v>
      </c>
      <c r="V244" s="167">
        <v>451661.68976716424</v>
      </c>
      <c r="W244" s="63">
        <f t="shared" si="10"/>
        <v>2645900.7592330417</v>
      </c>
      <c r="X244" s="168"/>
    </row>
    <row r="245" spans="1:24" s="169" customFormat="1" ht="16.5">
      <c r="A245" s="91">
        <v>761</v>
      </c>
      <c r="B245" s="86" t="s">
        <v>180</v>
      </c>
      <c r="C245" s="87">
        <v>8563</v>
      </c>
      <c r="D245" s="87">
        <v>10818008.380000001</v>
      </c>
      <c r="E245" s="87">
        <v>1742491.4514546189</v>
      </c>
      <c r="F245" s="87">
        <v>12560499.83145462</v>
      </c>
      <c r="G245" s="160">
        <v>1357.49</v>
      </c>
      <c r="H245" s="161">
        <v>11624186.869999999</v>
      </c>
      <c r="I245" s="161">
        <v>936312.96145462058</v>
      </c>
      <c r="J245" s="162">
        <f t="shared" si="9"/>
        <v>7.4544243781593772E-2</v>
      </c>
      <c r="K245" s="163">
        <v>0</v>
      </c>
      <c r="L245" s="163">
        <v>0</v>
      </c>
      <c r="M245" s="163">
        <v>91841.970090673654</v>
      </c>
      <c r="N245" s="163">
        <v>136597.93078389351</v>
      </c>
      <c r="O245" s="163">
        <v>0</v>
      </c>
      <c r="P245" s="164">
        <v>-496178.07500000001</v>
      </c>
      <c r="Q245" s="164">
        <v>2486994.9629147374</v>
      </c>
      <c r="R245" s="165">
        <v>1717946.3211660339</v>
      </c>
      <c r="S245" s="87">
        <v>4873516.0714099593</v>
      </c>
      <c r="T245" s="166">
        <v>4217077.6899391618</v>
      </c>
      <c r="U245" s="167">
        <v>9090593.7613491211</v>
      </c>
      <c r="V245" s="167">
        <v>1732376.5917372527</v>
      </c>
      <c r="W245" s="63">
        <f t="shared" si="10"/>
        <v>10822970.353086375</v>
      </c>
      <c r="X245" s="168"/>
    </row>
    <row r="246" spans="1:24" s="169" customFormat="1" ht="16.5">
      <c r="A246" s="91">
        <v>762</v>
      </c>
      <c r="B246" s="86" t="s">
        <v>181</v>
      </c>
      <c r="C246" s="87">
        <v>3777</v>
      </c>
      <c r="D246" s="87">
        <v>4381157.1499999994</v>
      </c>
      <c r="E246" s="87">
        <v>1528239.3037782796</v>
      </c>
      <c r="F246" s="87">
        <v>5909396.453778279</v>
      </c>
      <c r="G246" s="160">
        <v>1357.49</v>
      </c>
      <c r="H246" s="161">
        <v>5127239.7300000004</v>
      </c>
      <c r="I246" s="161">
        <v>782156.72377827857</v>
      </c>
      <c r="J246" s="162">
        <f t="shared" si="9"/>
        <v>0.1323581401072173</v>
      </c>
      <c r="K246" s="163">
        <v>370693.54413599998</v>
      </c>
      <c r="L246" s="163">
        <v>0</v>
      </c>
      <c r="M246" s="163">
        <v>42881.401667224687</v>
      </c>
      <c r="N246" s="163">
        <v>71258.888828858791</v>
      </c>
      <c r="O246" s="163">
        <v>0</v>
      </c>
      <c r="P246" s="164">
        <v>-202191.06</v>
      </c>
      <c r="Q246" s="164">
        <v>1282522.1789039294</v>
      </c>
      <c r="R246" s="165">
        <v>765273.78337257635</v>
      </c>
      <c r="S246" s="87">
        <v>3112595.4606868681</v>
      </c>
      <c r="T246" s="166">
        <v>389298.17836242117</v>
      </c>
      <c r="U246" s="167">
        <v>3501893.6390492893</v>
      </c>
      <c r="V246" s="167">
        <v>823645.45412580844</v>
      </c>
      <c r="W246" s="63">
        <f t="shared" si="10"/>
        <v>4325539.0931750974</v>
      </c>
      <c r="X246" s="168"/>
    </row>
    <row r="247" spans="1:24" s="169" customFormat="1" ht="16.5">
      <c r="A247" s="91">
        <v>765</v>
      </c>
      <c r="B247" s="86" t="s">
        <v>182</v>
      </c>
      <c r="C247" s="87">
        <v>10348</v>
      </c>
      <c r="D247" s="87">
        <v>14538470.899999999</v>
      </c>
      <c r="E247" s="87">
        <v>3291930.4783083443</v>
      </c>
      <c r="F247" s="87">
        <v>17830401.378308341</v>
      </c>
      <c r="G247" s="160">
        <v>1357.49</v>
      </c>
      <c r="H247" s="161">
        <v>14047306.52</v>
      </c>
      <c r="I247" s="161">
        <v>3783094.8583083414</v>
      </c>
      <c r="J247" s="162">
        <f t="shared" si="9"/>
        <v>0.21217104304284945</v>
      </c>
      <c r="K247" s="163">
        <v>376720.07138133334</v>
      </c>
      <c r="L247" s="163">
        <v>0</v>
      </c>
      <c r="M247" s="163">
        <v>139851.30247822581</v>
      </c>
      <c r="N247" s="163">
        <v>168511.25311581956</v>
      </c>
      <c r="O247" s="163">
        <v>0</v>
      </c>
      <c r="P247" s="164">
        <v>-534693.52</v>
      </c>
      <c r="Q247" s="164">
        <v>-2513047.9136817916</v>
      </c>
      <c r="R247" s="165">
        <v>-984452.81385013321</v>
      </c>
      <c r="S247" s="87">
        <v>435983.23775179544</v>
      </c>
      <c r="T247" s="166">
        <v>1445548.2438668883</v>
      </c>
      <c r="U247" s="167">
        <v>1881531.4816186838</v>
      </c>
      <c r="V247" s="167">
        <v>1830643.5576642533</v>
      </c>
      <c r="W247" s="63">
        <f t="shared" si="10"/>
        <v>3712175.0392829371</v>
      </c>
      <c r="X247" s="168"/>
    </row>
    <row r="248" spans="1:24" s="169" customFormat="1" ht="16.5">
      <c r="A248" s="91">
        <v>152</v>
      </c>
      <c r="B248" s="86" t="s">
        <v>282</v>
      </c>
      <c r="C248" s="87">
        <v>4480</v>
      </c>
      <c r="D248" s="87">
        <v>6970904.0100000007</v>
      </c>
      <c r="E248" s="87">
        <v>622436.7611307737</v>
      </c>
      <c r="F248" s="87">
        <v>7593340.7711307742</v>
      </c>
      <c r="G248" s="160">
        <v>1357.49</v>
      </c>
      <c r="H248" s="161">
        <v>6081555.2000000002</v>
      </c>
      <c r="I248" s="161">
        <v>1511785.571130774</v>
      </c>
      <c r="J248" s="162">
        <f t="shared" si="9"/>
        <v>0.1990936027628909</v>
      </c>
      <c r="K248" s="163">
        <v>0</v>
      </c>
      <c r="L248" s="163">
        <v>0</v>
      </c>
      <c r="M248" s="163">
        <v>45020.822140073513</v>
      </c>
      <c r="N248" s="163">
        <v>54757.21695933611</v>
      </c>
      <c r="O248" s="163">
        <v>0</v>
      </c>
      <c r="P248" s="164">
        <v>-258639.03999999998</v>
      </c>
      <c r="Q248" s="164">
        <v>112101.51861548294</v>
      </c>
      <c r="R248" s="165">
        <v>-298379.37544949498</v>
      </c>
      <c r="S248" s="87">
        <v>1166646.7133961716</v>
      </c>
      <c r="T248" s="166">
        <v>2310168.6661312296</v>
      </c>
      <c r="U248" s="167">
        <v>3476815.3795274012</v>
      </c>
      <c r="V248" s="167">
        <v>900584.18956868444</v>
      </c>
      <c r="W248" s="63">
        <f t="shared" si="10"/>
        <v>4377399.5690960856</v>
      </c>
      <c r="X248" s="168"/>
    </row>
    <row r="249" spans="1:24" s="169" customFormat="1" ht="16.5">
      <c r="A249" s="91">
        <v>151</v>
      </c>
      <c r="B249" s="86" t="s">
        <v>281</v>
      </c>
      <c r="C249" s="87">
        <v>1891</v>
      </c>
      <c r="D249" s="87">
        <v>2029084.3000000003</v>
      </c>
      <c r="E249" s="87">
        <v>739984.15439001075</v>
      </c>
      <c r="F249" s="87">
        <v>2769068.4543900108</v>
      </c>
      <c r="G249" s="160">
        <v>1357.49</v>
      </c>
      <c r="H249" s="161">
        <v>2567013.59</v>
      </c>
      <c r="I249" s="161">
        <v>202054.86439001095</v>
      </c>
      <c r="J249" s="162">
        <f t="shared" si="9"/>
        <v>7.2968533540468561E-2</v>
      </c>
      <c r="K249" s="163">
        <v>193408.09132800001</v>
      </c>
      <c r="L249" s="163">
        <v>0</v>
      </c>
      <c r="M249" s="163">
        <v>20926.787820690359</v>
      </c>
      <c r="N249" s="163">
        <v>29780.844978143301</v>
      </c>
      <c r="O249" s="163">
        <v>0</v>
      </c>
      <c r="P249" s="164">
        <v>-86443.255000000005</v>
      </c>
      <c r="Q249" s="164">
        <v>111084.82485202957</v>
      </c>
      <c r="R249" s="165">
        <v>-72973.60970174204</v>
      </c>
      <c r="S249" s="87">
        <v>397838.54866713216</v>
      </c>
      <c r="T249" s="166">
        <v>646253.34752329963</v>
      </c>
      <c r="U249" s="167">
        <v>1044091.8961904318</v>
      </c>
      <c r="V249" s="167">
        <v>476479.8248655186</v>
      </c>
      <c r="W249" s="63">
        <f t="shared" si="10"/>
        <v>1520571.7210559505</v>
      </c>
      <c r="X249" s="168"/>
    </row>
    <row r="250" spans="1:24" s="169" customFormat="1" ht="16.5">
      <c r="A250" s="91">
        <v>768</v>
      </c>
      <c r="B250" s="86" t="s">
        <v>183</v>
      </c>
      <c r="C250" s="87">
        <v>2430</v>
      </c>
      <c r="D250" s="87">
        <v>2028439.37</v>
      </c>
      <c r="E250" s="87">
        <v>1771276.030710591</v>
      </c>
      <c r="F250" s="87">
        <v>3799715.4007105911</v>
      </c>
      <c r="G250" s="160">
        <v>1357.49</v>
      </c>
      <c r="H250" s="161">
        <v>3298700.7</v>
      </c>
      <c r="I250" s="161">
        <v>501014.70071059093</v>
      </c>
      <c r="J250" s="162">
        <f t="shared" si="9"/>
        <v>0.131855849155675</v>
      </c>
      <c r="K250" s="163">
        <v>274137.45623999997</v>
      </c>
      <c r="L250" s="163">
        <v>0</v>
      </c>
      <c r="M250" s="163">
        <v>28410.276875640517</v>
      </c>
      <c r="N250" s="163">
        <v>29253.504277080789</v>
      </c>
      <c r="O250" s="163">
        <v>0</v>
      </c>
      <c r="P250" s="164">
        <v>-194252.875</v>
      </c>
      <c r="Q250" s="164">
        <v>162972.09716201093</v>
      </c>
      <c r="R250" s="165">
        <v>498210.80131743796</v>
      </c>
      <c r="S250" s="87">
        <v>1299745.961582761</v>
      </c>
      <c r="T250" s="166">
        <v>365008.04224991472</v>
      </c>
      <c r="U250" s="167">
        <v>1664754.0038326757</v>
      </c>
      <c r="V250" s="167">
        <v>549596.73837664665</v>
      </c>
      <c r="W250" s="63">
        <f t="shared" si="10"/>
        <v>2214350.7422093223</v>
      </c>
      <c r="X250" s="168"/>
    </row>
    <row r="251" spans="1:24" s="169" customFormat="1" ht="16.5">
      <c r="A251" s="91">
        <v>777</v>
      </c>
      <c r="B251" s="86" t="s">
        <v>184</v>
      </c>
      <c r="C251" s="87">
        <v>7508</v>
      </c>
      <c r="D251" s="87">
        <v>7327909.6699999999</v>
      </c>
      <c r="E251" s="87">
        <v>5076248.9255857356</v>
      </c>
      <c r="F251" s="87">
        <v>12404158.595585736</v>
      </c>
      <c r="G251" s="160">
        <v>1357.49</v>
      </c>
      <c r="H251" s="161">
        <v>10192034.92</v>
      </c>
      <c r="I251" s="161">
        <v>2212123.6755857356</v>
      </c>
      <c r="J251" s="162">
        <f t="shared" si="9"/>
        <v>0.17833726153525345</v>
      </c>
      <c r="K251" s="163">
        <v>1019731.5746879999</v>
      </c>
      <c r="L251" s="163">
        <v>0</v>
      </c>
      <c r="M251" s="163">
        <v>86430.449602282781</v>
      </c>
      <c r="N251" s="163">
        <v>111890.24837359219</v>
      </c>
      <c r="O251" s="163">
        <v>0</v>
      </c>
      <c r="P251" s="164">
        <v>-390559.69</v>
      </c>
      <c r="Q251" s="164">
        <v>-703599.08243160334</v>
      </c>
      <c r="R251" s="165">
        <v>35274.828092681608</v>
      </c>
      <c r="S251" s="87">
        <v>2371292.0039106887</v>
      </c>
      <c r="T251" s="166">
        <v>2339514.9947062256</v>
      </c>
      <c r="U251" s="167">
        <v>4710806.9986169143</v>
      </c>
      <c r="V251" s="167">
        <v>1513946.9798106982</v>
      </c>
      <c r="W251" s="63">
        <f t="shared" si="10"/>
        <v>6224753.9784276122</v>
      </c>
      <c r="X251" s="168"/>
    </row>
    <row r="252" spans="1:24" s="169" customFormat="1" ht="16.5">
      <c r="A252" s="91">
        <v>778</v>
      </c>
      <c r="B252" s="86" t="s">
        <v>185</v>
      </c>
      <c r="C252" s="87">
        <v>6891</v>
      </c>
      <c r="D252" s="87">
        <v>8536722.3499999996</v>
      </c>
      <c r="E252" s="87">
        <v>1321725.2533857576</v>
      </c>
      <c r="F252" s="87">
        <v>9858447.6033857577</v>
      </c>
      <c r="G252" s="160">
        <v>1357.49</v>
      </c>
      <c r="H252" s="161">
        <v>9354463.5899999999</v>
      </c>
      <c r="I252" s="161">
        <v>503984.0133857578</v>
      </c>
      <c r="J252" s="162">
        <f t="shared" si="9"/>
        <v>5.1122046153866146E-2</v>
      </c>
      <c r="K252" s="163">
        <v>165214.05875199998</v>
      </c>
      <c r="L252" s="163">
        <v>0</v>
      </c>
      <c r="M252" s="163">
        <v>82956.41277151696</v>
      </c>
      <c r="N252" s="163">
        <v>102854.35222252992</v>
      </c>
      <c r="O252" s="163">
        <v>0</v>
      </c>
      <c r="P252" s="164">
        <v>-542706.03500000003</v>
      </c>
      <c r="Q252" s="164">
        <v>-344016.12169223517</v>
      </c>
      <c r="R252" s="165">
        <v>-365307.188666542</v>
      </c>
      <c r="S252" s="87">
        <v>-397020.50822697242</v>
      </c>
      <c r="T252" s="166">
        <v>3062816.203584725</v>
      </c>
      <c r="U252" s="167">
        <v>2665795.6953577525</v>
      </c>
      <c r="V252" s="167">
        <v>1311712.4057498253</v>
      </c>
      <c r="W252" s="63">
        <f t="shared" si="10"/>
        <v>3977508.1011075778</v>
      </c>
      <c r="X252" s="168"/>
    </row>
    <row r="253" spans="1:24" s="169" customFormat="1" ht="16.5">
      <c r="A253" s="91">
        <v>781</v>
      </c>
      <c r="B253" s="86" t="s">
        <v>186</v>
      </c>
      <c r="C253" s="87">
        <v>3584</v>
      </c>
      <c r="D253" s="87">
        <v>3019905.78</v>
      </c>
      <c r="E253" s="87">
        <v>996512.87054302613</v>
      </c>
      <c r="F253" s="87">
        <v>4016418.6505430257</v>
      </c>
      <c r="G253" s="160">
        <v>1357.49</v>
      </c>
      <c r="H253" s="161">
        <v>4865244.16</v>
      </c>
      <c r="I253" s="161">
        <v>-848825.50945697445</v>
      </c>
      <c r="J253" s="162">
        <f t="shared" si="9"/>
        <v>-0.21133890246780226</v>
      </c>
      <c r="K253" s="163">
        <v>356275.03206399997</v>
      </c>
      <c r="L253" s="163">
        <v>0</v>
      </c>
      <c r="M253" s="163">
        <v>37252.865209541669</v>
      </c>
      <c r="N253" s="163">
        <v>58101.690104858382</v>
      </c>
      <c r="O253" s="163">
        <v>0</v>
      </c>
      <c r="P253" s="164">
        <v>-214305.09000000003</v>
      </c>
      <c r="Q253" s="164">
        <v>1248489.7691305799</v>
      </c>
      <c r="R253" s="165">
        <v>1306112.8193550841</v>
      </c>
      <c r="S253" s="87">
        <v>1943101.5764070894</v>
      </c>
      <c r="T253" s="166">
        <v>555800.38442719635</v>
      </c>
      <c r="U253" s="167">
        <v>2498901.9608342857</v>
      </c>
      <c r="V253" s="167">
        <v>762515.52653531311</v>
      </c>
      <c r="W253" s="63">
        <f t="shared" si="10"/>
        <v>3261417.4873695988</v>
      </c>
      <c r="X253" s="168"/>
    </row>
    <row r="254" spans="1:24" s="169" customFormat="1" ht="16.5">
      <c r="A254" s="91">
        <v>783</v>
      </c>
      <c r="B254" s="86" t="s">
        <v>187</v>
      </c>
      <c r="C254" s="87">
        <v>6588</v>
      </c>
      <c r="D254" s="87">
        <v>8211001.6499999994</v>
      </c>
      <c r="E254" s="87">
        <v>1117784.8537190536</v>
      </c>
      <c r="F254" s="87">
        <v>9328786.5037190523</v>
      </c>
      <c r="G254" s="160">
        <v>1357.49</v>
      </c>
      <c r="H254" s="161">
        <v>8943144.1199999992</v>
      </c>
      <c r="I254" s="161">
        <v>385642.38371905312</v>
      </c>
      <c r="J254" s="162">
        <f t="shared" si="9"/>
        <v>4.1338965530544766E-2</v>
      </c>
      <c r="K254" s="163">
        <v>0</v>
      </c>
      <c r="L254" s="163">
        <v>0</v>
      </c>
      <c r="M254" s="163">
        <v>101470.09432315729</v>
      </c>
      <c r="N254" s="163">
        <v>106724.7515497998</v>
      </c>
      <c r="O254" s="163">
        <v>0</v>
      </c>
      <c r="P254" s="164">
        <v>-361487.73000000004</v>
      </c>
      <c r="Q254" s="164">
        <v>321640.53871847037</v>
      </c>
      <c r="R254" s="165">
        <v>197928.02868102744</v>
      </c>
      <c r="S254" s="87">
        <v>751918.06699150801</v>
      </c>
      <c r="T254" s="166">
        <v>1735930.5551118834</v>
      </c>
      <c r="U254" s="167">
        <v>2487848.6221033912</v>
      </c>
      <c r="V254" s="167">
        <v>1191405.4093865491</v>
      </c>
      <c r="W254" s="63">
        <f t="shared" si="10"/>
        <v>3679254.0314899404</v>
      </c>
      <c r="X254" s="168"/>
    </row>
    <row r="255" spans="1:24" s="169" customFormat="1" ht="16.5">
      <c r="A255" s="91">
        <v>831</v>
      </c>
      <c r="B255" s="86" t="s">
        <v>191</v>
      </c>
      <c r="C255" s="87">
        <v>4595</v>
      </c>
      <c r="D255" s="87">
        <v>6549968.0999999996</v>
      </c>
      <c r="E255" s="87">
        <v>1575805.6440658602</v>
      </c>
      <c r="F255" s="87">
        <v>8125773.7440658603</v>
      </c>
      <c r="G255" s="160">
        <v>1357.49</v>
      </c>
      <c r="H255" s="161">
        <v>6237666.5499999998</v>
      </c>
      <c r="I255" s="161">
        <v>1888107.1940658605</v>
      </c>
      <c r="J255" s="162">
        <f t="shared" si="9"/>
        <v>0.23236029620498835</v>
      </c>
      <c r="K255" s="163">
        <v>0</v>
      </c>
      <c r="L255" s="163">
        <v>0</v>
      </c>
      <c r="M255" s="163">
        <v>24488.804401893114</v>
      </c>
      <c r="N255" s="163">
        <v>82061.440104214038</v>
      </c>
      <c r="O255" s="163">
        <v>0</v>
      </c>
      <c r="P255" s="164">
        <v>-239595.99500000002</v>
      </c>
      <c r="Q255" s="164">
        <v>299823.68040519831</v>
      </c>
      <c r="R255" s="165">
        <v>410581.82918630476</v>
      </c>
      <c r="S255" s="87">
        <v>2465466.9531634706</v>
      </c>
      <c r="T255" s="166">
        <v>839628.33279283519</v>
      </c>
      <c r="U255" s="167">
        <v>3305095.2859563059</v>
      </c>
      <c r="V255" s="167">
        <v>662990.20918327174</v>
      </c>
      <c r="W255" s="63">
        <f t="shared" si="10"/>
        <v>3968085.4951395774</v>
      </c>
      <c r="X255" s="168"/>
    </row>
    <row r="256" spans="1:24" s="169" customFormat="1" ht="16.5">
      <c r="A256" s="91">
        <v>832</v>
      </c>
      <c r="B256" s="86" t="s">
        <v>192</v>
      </c>
      <c r="C256" s="87">
        <v>3913</v>
      </c>
      <c r="D256" s="87">
        <v>5481112.5899999999</v>
      </c>
      <c r="E256" s="87">
        <v>2368412.4690227704</v>
      </c>
      <c r="F256" s="87">
        <v>7849525.0590227703</v>
      </c>
      <c r="G256" s="160">
        <v>1357.49</v>
      </c>
      <c r="H256" s="161">
        <v>5311858.37</v>
      </c>
      <c r="I256" s="161">
        <v>2537666.6890227702</v>
      </c>
      <c r="J256" s="162">
        <f t="shared" si="9"/>
        <v>0.32328920156841923</v>
      </c>
      <c r="K256" s="163">
        <v>1237199.8810079996</v>
      </c>
      <c r="L256" s="163">
        <v>0</v>
      </c>
      <c r="M256" s="163">
        <v>46455.749886680198</v>
      </c>
      <c r="N256" s="163">
        <v>59833.552691622295</v>
      </c>
      <c r="O256" s="163">
        <v>0</v>
      </c>
      <c r="P256" s="164">
        <v>-225608.9</v>
      </c>
      <c r="Q256" s="164">
        <v>1686247.4493301946</v>
      </c>
      <c r="R256" s="165">
        <v>1114186.5040817787</v>
      </c>
      <c r="S256" s="87">
        <v>6455980.9260210451</v>
      </c>
      <c r="T256" s="166">
        <v>1431731.3106253529</v>
      </c>
      <c r="U256" s="167">
        <v>7887712.236646398</v>
      </c>
      <c r="V256" s="167">
        <v>756435.50344342866</v>
      </c>
      <c r="W256" s="63">
        <f t="shared" si="10"/>
        <v>8644147.7400898263</v>
      </c>
      <c r="X256" s="168"/>
    </row>
    <row r="257" spans="1:24" s="169" customFormat="1" ht="16.5">
      <c r="A257" s="91">
        <v>834</v>
      </c>
      <c r="B257" s="86" t="s">
        <v>193</v>
      </c>
      <c r="C257" s="87">
        <v>5967</v>
      </c>
      <c r="D257" s="87">
        <v>8262966.0499999989</v>
      </c>
      <c r="E257" s="87">
        <v>1110717.3491179983</v>
      </c>
      <c r="F257" s="87">
        <v>9373683.3991179969</v>
      </c>
      <c r="G257" s="160">
        <v>1357.49</v>
      </c>
      <c r="H257" s="161">
        <v>8100142.8300000001</v>
      </c>
      <c r="I257" s="161">
        <v>1273540.5691179968</v>
      </c>
      <c r="J257" s="162">
        <f t="shared" si="9"/>
        <v>0.13586340768004057</v>
      </c>
      <c r="K257" s="163">
        <v>0</v>
      </c>
      <c r="L257" s="163">
        <v>0</v>
      </c>
      <c r="M257" s="163">
        <v>48224.752250064063</v>
      </c>
      <c r="N257" s="163">
        <v>112656.6406588559</v>
      </c>
      <c r="O257" s="163">
        <v>0</v>
      </c>
      <c r="P257" s="164">
        <v>-322033.59500000003</v>
      </c>
      <c r="Q257" s="164">
        <v>1228827.6821820433</v>
      </c>
      <c r="R257" s="165">
        <v>786595.51759243896</v>
      </c>
      <c r="S257" s="87">
        <v>3127811.566801399</v>
      </c>
      <c r="T257" s="166">
        <v>1522103.5345020047</v>
      </c>
      <c r="U257" s="167">
        <v>4649915.1013034042</v>
      </c>
      <c r="V257" s="167">
        <v>1065683.7881266284</v>
      </c>
      <c r="W257" s="63">
        <f t="shared" si="10"/>
        <v>5715598.889430033</v>
      </c>
      <c r="X257" s="168"/>
    </row>
    <row r="258" spans="1:24" s="169" customFormat="1" ht="16.5">
      <c r="A258" s="91">
        <v>837</v>
      </c>
      <c r="B258" s="86" t="s">
        <v>351</v>
      </c>
      <c r="C258" s="87">
        <v>244223</v>
      </c>
      <c r="D258" s="87">
        <v>299846239.18999994</v>
      </c>
      <c r="E258" s="87">
        <v>59281916.051402606</v>
      </c>
      <c r="F258" s="87">
        <v>359128155.24140257</v>
      </c>
      <c r="G258" s="160">
        <v>1357.49</v>
      </c>
      <c r="H258" s="161">
        <v>331530280.26999998</v>
      </c>
      <c r="I258" s="161">
        <v>27597874.971402586</v>
      </c>
      <c r="J258" s="162">
        <f t="shared" si="9"/>
        <v>7.6846870869401909E-2</v>
      </c>
      <c r="K258" s="163">
        <v>0</v>
      </c>
      <c r="L258" s="163">
        <v>0</v>
      </c>
      <c r="M258" s="163">
        <v>3742870.7500101919</v>
      </c>
      <c r="N258" s="163">
        <v>4943657.8650431829</v>
      </c>
      <c r="O258" s="163">
        <v>3070312.5714212377</v>
      </c>
      <c r="P258" s="164">
        <v>-31387590.619350001</v>
      </c>
      <c r="Q258" s="164">
        <v>-52080224.427214928</v>
      </c>
      <c r="R258" s="165">
        <v>-16714506.631136214</v>
      </c>
      <c r="S258" s="87">
        <v>-60827605.519823946</v>
      </c>
      <c r="T258" s="166">
        <v>3944188.9165353635</v>
      </c>
      <c r="U258" s="167">
        <v>-56883416.603288583</v>
      </c>
      <c r="V258" s="167">
        <v>34980819.591582865</v>
      </c>
      <c r="W258" s="63">
        <f t="shared" si="10"/>
        <v>-21902597.011705719</v>
      </c>
      <c r="X258" s="168"/>
    </row>
    <row r="259" spans="1:24" s="169" customFormat="1" ht="16.5">
      <c r="A259" s="91">
        <v>109</v>
      </c>
      <c r="B259" s="86" t="s">
        <v>272</v>
      </c>
      <c r="C259" s="87">
        <v>67971</v>
      </c>
      <c r="D259" s="87">
        <v>92175313.710000008</v>
      </c>
      <c r="E259" s="87">
        <v>14112447.715683714</v>
      </c>
      <c r="F259" s="87">
        <v>106287761.42568372</v>
      </c>
      <c r="G259" s="160">
        <v>1357.49</v>
      </c>
      <c r="H259" s="161">
        <v>92269952.790000007</v>
      </c>
      <c r="I259" s="161">
        <v>14017808.635683715</v>
      </c>
      <c r="J259" s="162">
        <f t="shared" si="9"/>
        <v>0.13188544426617688</v>
      </c>
      <c r="K259" s="163">
        <v>0</v>
      </c>
      <c r="L259" s="163">
        <v>0</v>
      </c>
      <c r="M259" s="163">
        <v>887773.7603111465</v>
      </c>
      <c r="N259" s="163">
        <v>1267399.1174996709</v>
      </c>
      <c r="O259" s="163">
        <v>146984.67400698512</v>
      </c>
      <c r="P259" s="164">
        <v>-6703202.03455</v>
      </c>
      <c r="Q259" s="164">
        <v>324704.96673267352</v>
      </c>
      <c r="R259" s="165">
        <v>3172210.2878402574</v>
      </c>
      <c r="S259" s="87">
        <v>13113679.40752445</v>
      </c>
      <c r="T259" s="166">
        <v>7063824.4965344556</v>
      </c>
      <c r="U259" s="167">
        <v>20177503.904058903</v>
      </c>
      <c r="V259" s="167">
        <v>10152097.412563667</v>
      </c>
      <c r="W259" s="63">
        <f t="shared" si="10"/>
        <v>30329601.31662257</v>
      </c>
      <c r="X259" s="168"/>
    </row>
    <row r="260" spans="1:24" s="169" customFormat="1" ht="16.5">
      <c r="A260" s="91">
        <v>108</v>
      </c>
      <c r="B260" s="86" t="s">
        <v>271</v>
      </c>
      <c r="C260" s="87">
        <v>10337</v>
      </c>
      <c r="D260" s="87">
        <v>16245274.289999999</v>
      </c>
      <c r="E260" s="87">
        <v>1464461.2939252886</v>
      </c>
      <c r="F260" s="87">
        <v>17709735.583925288</v>
      </c>
      <c r="G260" s="160">
        <v>1357.49</v>
      </c>
      <c r="H260" s="161">
        <v>14032374.130000001</v>
      </c>
      <c r="I260" s="161">
        <v>3677361.4539252874</v>
      </c>
      <c r="J260" s="162">
        <f t="shared" si="9"/>
        <v>0.20764632179280768</v>
      </c>
      <c r="K260" s="163">
        <v>0</v>
      </c>
      <c r="L260" s="163">
        <v>0</v>
      </c>
      <c r="M260" s="163">
        <v>89991.154059379798</v>
      </c>
      <c r="N260" s="163">
        <v>176604.80334860436</v>
      </c>
      <c r="O260" s="163">
        <v>0</v>
      </c>
      <c r="P260" s="164">
        <v>-637196.41249999998</v>
      </c>
      <c r="Q260" s="164">
        <v>794831.40611597209</v>
      </c>
      <c r="R260" s="165">
        <v>199402.46865127463</v>
      </c>
      <c r="S260" s="87">
        <v>4300994.8736005183</v>
      </c>
      <c r="T260" s="166">
        <v>4479167.3199746851</v>
      </c>
      <c r="U260" s="167">
        <v>8780162.1935752034</v>
      </c>
      <c r="V260" s="167">
        <v>1731385.3863370619</v>
      </c>
      <c r="W260" s="63">
        <f t="shared" si="10"/>
        <v>10511547.579912266</v>
      </c>
      <c r="X260" s="168"/>
    </row>
    <row r="261" spans="1:24" s="169" customFormat="1" ht="16.5">
      <c r="A261" s="91">
        <v>844</v>
      </c>
      <c r="B261" s="86" t="s">
        <v>194</v>
      </c>
      <c r="C261" s="87">
        <v>1479</v>
      </c>
      <c r="D261" s="87">
        <v>1286822</v>
      </c>
      <c r="E261" s="87">
        <v>480042.89322991966</v>
      </c>
      <c r="F261" s="87">
        <v>1766864.8932299197</v>
      </c>
      <c r="G261" s="160">
        <v>1357.49</v>
      </c>
      <c r="H261" s="161">
        <v>2007727.71</v>
      </c>
      <c r="I261" s="161">
        <v>-240862.81677008024</v>
      </c>
      <c r="J261" s="162">
        <f t="shared" si="9"/>
        <v>-0.13632214760335787</v>
      </c>
      <c r="K261" s="163">
        <v>200540.07105599996</v>
      </c>
      <c r="L261" s="163">
        <v>0</v>
      </c>
      <c r="M261" s="163">
        <v>14056.452752305346</v>
      </c>
      <c r="N261" s="163">
        <v>25916.400824713786</v>
      </c>
      <c r="O261" s="163">
        <v>0</v>
      </c>
      <c r="P261" s="164">
        <v>-72814.375</v>
      </c>
      <c r="Q261" s="164">
        <v>32456.154893632938</v>
      </c>
      <c r="R261" s="165">
        <v>-119917.78270891006</v>
      </c>
      <c r="S261" s="87">
        <v>-160625.89495233831</v>
      </c>
      <c r="T261" s="166">
        <v>660880.56790014298</v>
      </c>
      <c r="U261" s="167">
        <v>500254.67294780468</v>
      </c>
      <c r="V261" s="167">
        <v>350327.57536007016</v>
      </c>
      <c r="W261" s="63">
        <f t="shared" si="10"/>
        <v>850582.24830787489</v>
      </c>
      <c r="X261" s="168"/>
    </row>
    <row r="262" spans="1:24" s="169" customFormat="1" ht="16.5">
      <c r="A262" s="91">
        <v>845</v>
      </c>
      <c r="B262" s="86" t="s">
        <v>195</v>
      </c>
      <c r="C262" s="87">
        <v>2882</v>
      </c>
      <c r="D262" s="87">
        <v>4183166.12</v>
      </c>
      <c r="E262" s="87">
        <v>1530344.1734867035</v>
      </c>
      <c r="F262" s="87">
        <v>5713510.2934867032</v>
      </c>
      <c r="G262" s="160">
        <v>1357.49</v>
      </c>
      <c r="H262" s="161">
        <v>3912286.18</v>
      </c>
      <c r="I262" s="161">
        <v>1801224.113486703</v>
      </c>
      <c r="J262" s="162">
        <f t="shared" si="9"/>
        <v>0.31525699980624267</v>
      </c>
      <c r="K262" s="163">
        <v>364088.77788800001</v>
      </c>
      <c r="L262" s="163">
        <v>0</v>
      </c>
      <c r="M262" s="163">
        <v>32827.879225741381</v>
      </c>
      <c r="N262" s="163">
        <v>40070.301053138428</v>
      </c>
      <c r="O262" s="163">
        <v>0</v>
      </c>
      <c r="P262" s="164">
        <v>-144438.68350000001</v>
      </c>
      <c r="Q262" s="164">
        <v>264983.62117338402</v>
      </c>
      <c r="R262" s="165">
        <v>98475.382616933959</v>
      </c>
      <c r="S262" s="87">
        <v>2457231.3919439008</v>
      </c>
      <c r="T262" s="166">
        <v>1005762.2059302767</v>
      </c>
      <c r="U262" s="167">
        <v>3462993.5978741776</v>
      </c>
      <c r="V262" s="167">
        <v>560966.30026797939</v>
      </c>
      <c r="W262" s="63">
        <f t="shared" si="10"/>
        <v>4023959.8981421571</v>
      </c>
      <c r="X262" s="168"/>
    </row>
    <row r="263" spans="1:24" s="169" customFormat="1" ht="16.5">
      <c r="A263" s="91">
        <v>848</v>
      </c>
      <c r="B263" s="86" t="s">
        <v>196</v>
      </c>
      <c r="C263" s="87">
        <v>4241</v>
      </c>
      <c r="D263" s="87">
        <v>5271980.6399999997</v>
      </c>
      <c r="E263" s="87">
        <v>1525164.0047876879</v>
      </c>
      <c r="F263" s="87">
        <v>6797144.6447876878</v>
      </c>
      <c r="G263" s="160">
        <v>1357.49</v>
      </c>
      <c r="H263" s="161">
        <v>5757115.0899999999</v>
      </c>
      <c r="I263" s="161">
        <v>1040029.554787688</v>
      </c>
      <c r="J263" s="162">
        <f t="shared" si="9"/>
        <v>0.1530097723586363</v>
      </c>
      <c r="K263" s="163">
        <v>240343.7579893333</v>
      </c>
      <c r="L263" s="163">
        <v>0</v>
      </c>
      <c r="M263" s="163">
        <v>47579.864440091631</v>
      </c>
      <c r="N263" s="163">
        <v>79672.896146887157</v>
      </c>
      <c r="O263" s="163">
        <v>0</v>
      </c>
      <c r="P263" s="164">
        <v>-231631.26499999998</v>
      </c>
      <c r="Q263" s="164">
        <v>568124.55437067663</v>
      </c>
      <c r="R263" s="165">
        <v>576729.73097316187</v>
      </c>
      <c r="S263" s="87">
        <v>2320849.0937078386</v>
      </c>
      <c r="T263" s="166">
        <v>2431904.4090813613</v>
      </c>
      <c r="U263" s="167">
        <v>4752753.5027891994</v>
      </c>
      <c r="V263" s="167">
        <v>928094.26553796174</v>
      </c>
      <c r="W263" s="63">
        <f t="shared" si="10"/>
        <v>5680847.7683271607</v>
      </c>
      <c r="X263" s="168"/>
    </row>
    <row r="264" spans="1:24" s="169" customFormat="1" ht="16.5">
      <c r="A264" s="91">
        <v>849</v>
      </c>
      <c r="B264" s="86" t="s">
        <v>197</v>
      </c>
      <c r="C264" s="87">
        <v>2938</v>
      </c>
      <c r="D264" s="87">
        <v>4978339.67</v>
      </c>
      <c r="E264" s="87">
        <v>755270.73019429063</v>
      </c>
      <c r="F264" s="87">
        <v>5733610.400194291</v>
      </c>
      <c r="G264" s="160">
        <v>1357.49</v>
      </c>
      <c r="H264" s="161">
        <v>3988305.62</v>
      </c>
      <c r="I264" s="161">
        <v>1745304.7801942909</v>
      </c>
      <c r="J264" s="162">
        <f t="shared" si="9"/>
        <v>0.3043989141876729</v>
      </c>
      <c r="K264" s="163">
        <v>155394.37693866668</v>
      </c>
      <c r="L264" s="163">
        <v>0</v>
      </c>
      <c r="M264" s="163">
        <v>37196.265605891036</v>
      </c>
      <c r="N264" s="163">
        <v>43732.769808650635</v>
      </c>
      <c r="O264" s="163">
        <v>0</v>
      </c>
      <c r="P264" s="164">
        <v>-161036.10500000001</v>
      </c>
      <c r="Q264" s="164">
        <v>571440.34936125285</v>
      </c>
      <c r="R264" s="165">
        <v>101848.67149310854</v>
      </c>
      <c r="S264" s="87">
        <v>2493881.1084018606</v>
      </c>
      <c r="T264" s="166">
        <v>1542832.0677826763</v>
      </c>
      <c r="U264" s="167">
        <v>4036713.1761845369</v>
      </c>
      <c r="V264" s="167">
        <v>624802.38183468417</v>
      </c>
      <c r="W264" s="63">
        <f t="shared" si="10"/>
        <v>4661515.5580192208</v>
      </c>
      <c r="X264" s="168"/>
    </row>
    <row r="265" spans="1:24" s="169" customFormat="1" ht="16.5">
      <c r="A265" s="91">
        <v>850</v>
      </c>
      <c r="B265" s="86" t="s">
        <v>198</v>
      </c>
      <c r="C265" s="87">
        <v>2387</v>
      </c>
      <c r="D265" s="87">
        <v>4046904.79</v>
      </c>
      <c r="E265" s="87">
        <v>505450.21920176368</v>
      </c>
      <c r="F265" s="87">
        <v>4552355.0092017641</v>
      </c>
      <c r="G265" s="160">
        <v>1357.49</v>
      </c>
      <c r="H265" s="161">
        <v>3240328.63</v>
      </c>
      <c r="I265" s="161">
        <v>1312026.3792017642</v>
      </c>
      <c r="J265" s="162">
        <f t="shared" si="9"/>
        <v>0.28820827386039527</v>
      </c>
      <c r="K265" s="163">
        <v>30919.683050666663</v>
      </c>
      <c r="L265" s="163">
        <v>0</v>
      </c>
      <c r="M265" s="163">
        <v>18320.750301829936</v>
      </c>
      <c r="N265" s="163">
        <v>41895.893497630139</v>
      </c>
      <c r="O265" s="163">
        <v>0</v>
      </c>
      <c r="P265" s="164">
        <v>-126762.62000000001</v>
      </c>
      <c r="Q265" s="164">
        <v>452798.20734385669</v>
      </c>
      <c r="R265" s="165">
        <v>406017.78741767467</v>
      </c>
      <c r="S265" s="87">
        <v>2135216.0808134223</v>
      </c>
      <c r="T265" s="166">
        <v>844296.0164284627</v>
      </c>
      <c r="U265" s="167">
        <v>2979512.097241885</v>
      </c>
      <c r="V265" s="167">
        <v>414579.7562173722</v>
      </c>
      <c r="W265" s="63">
        <f t="shared" si="10"/>
        <v>3394091.8534592572</v>
      </c>
      <c r="X265" s="168"/>
    </row>
    <row r="266" spans="1:24" s="169" customFormat="1" ht="16.5">
      <c r="A266" s="91">
        <v>851</v>
      </c>
      <c r="B266" s="86" t="s">
        <v>353</v>
      </c>
      <c r="C266" s="87">
        <v>21333</v>
      </c>
      <c r="D266" s="87">
        <v>33447319.09</v>
      </c>
      <c r="E266" s="87">
        <v>3684521.5118757533</v>
      </c>
      <c r="F266" s="87">
        <v>37131840.601875752</v>
      </c>
      <c r="G266" s="160">
        <v>1357.49</v>
      </c>
      <c r="H266" s="161">
        <v>28959334.170000002</v>
      </c>
      <c r="I266" s="161">
        <v>8172506.4318757504</v>
      </c>
      <c r="J266" s="162">
        <f t="shared" ref="J266:J303" si="11">I266/F266</f>
        <v>0.22009429910842901</v>
      </c>
      <c r="K266" s="163">
        <v>187822.89988800001</v>
      </c>
      <c r="L266" s="163">
        <v>0</v>
      </c>
      <c r="M266" s="163">
        <v>275948.17590176559</v>
      </c>
      <c r="N266" s="163">
        <v>393017.39976434922</v>
      </c>
      <c r="O266" s="163">
        <v>0</v>
      </c>
      <c r="P266" s="164">
        <v>-1521914.4745499999</v>
      </c>
      <c r="Q266" s="164">
        <v>-3093335.6213536244</v>
      </c>
      <c r="R266" s="165">
        <v>-2353377.4286165251</v>
      </c>
      <c r="S266" s="87">
        <v>2060667.3829097142</v>
      </c>
      <c r="T266" s="166">
        <v>6623683.4318045564</v>
      </c>
      <c r="U266" s="167">
        <v>8684350.8147142716</v>
      </c>
      <c r="V266" s="167">
        <v>3168869.9046917036</v>
      </c>
      <c r="W266" s="63">
        <f t="shared" si="10"/>
        <v>11853220.719405975</v>
      </c>
      <c r="X266" s="168"/>
    </row>
    <row r="267" spans="1:24" s="169" customFormat="1" ht="16.5">
      <c r="A267" s="91">
        <v>186</v>
      </c>
      <c r="B267" s="86" t="s">
        <v>286</v>
      </c>
      <c r="C267" s="87">
        <v>45226</v>
      </c>
      <c r="D267" s="87">
        <v>70272764.330000013</v>
      </c>
      <c r="E267" s="87">
        <v>9255634.0618958138</v>
      </c>
      <c r="F267" s="87">
        <v>79528398.391895831</v>
      </c>
      <c r="G267" s="160">
        <v>1357.49</v>
      </c>
      <c r="H267" s="161">
        <v>61393842.740000002</v>
      </c>
      <c r="I267" s="161">
        <v>18134555.651895829</v>
      </c>
      <c r="J267" s="162">
        <f t="shared" si="11"/>
        <v>0.22802616447188243</v>
      </c>
      <c r="K267" s="163">
        <v>0</v>
      </c>
      <c r="L267" s="163">
        <v>0</v>
      </c>
      <c r="M267" s="163">
        <v>375667.1268208329</v>
      </c>
      <c r="N267" s="163">
        <v>846682.15834288043</v>
      </c>
      <c r="O267" s="163">
        <v>622583.44271531701</v>
      </c>
      <c r="P267" s="164">
        <v>-5564767.8785499996</v>
      </c>
      <c r="Q267" s="164">
        <v>-4199738.7063479153</v>
      </c>
      <c r="R267" s="165">
        <v>-1440158.6094251114</v>
      </c>
      <c r="S267" s="87">
        <v>8774823.1854518298</v>
      </c>
      <c r="T267" s="166">
        <v>3455554.2781235091</v>
      </c>
      <c r="U267" s="167">
        <v>12230377.463575339</v>
      </c>
      <c r="V267" s="167">
        <v>5349850.1179225799</v>
      </c>
      <c r="W267" s="63">
        <f t="shared" ref="W267:W303" si="12">U267+V267</f>
        <v>17580227.581497919</v>
      </c>
      <c r="X267" s="168"/>
    </row>
    <row r="268" spans="1:24" s="169" customFormat="1" ht="16.5">
      <c r="A268" s="91">
        <v>858</v>
      </c>
      <c r="B268" s="86" t="s">
        <v>355</v>
      </c>
      <c r="C268" s="87">
        <v>39718</v>
      </c>
      <c r="D268" s="87">
        <v>67377186.120000005</v>
      </c>
      <c r="E268" s="87">
        <v>8059955.2724082787</v>
      </c>
      <c r="F268" s="87">
        <v>75437141.392408282</v>
      </c>
      <c r="G268" s="160">
        <v>1357.49</v>
      </c>
      <c r="H268" s="161">
        <v>53916787.82</v>
      </c>
      <c r="I268" s="161">
        <v>21520353.572408281</v>
      </c>
      <c r="J268" s="162">
        <f t="shared" si="11"/>
        <v>0.2852753057073556</v>
      </c>
      <c r="K268" s="163">
        <v>0</v>
      </c>
      <c r="L268" s="163">
        <v>0</v>
      </c>
      <c r="M268" s="163">
        <v>404243.05602687836</v>
      </c>
      <c r="N268" s="163">
        <v>781119.72420620418</v>
      </c>
      <c r="O268" s="163">
        <v>360034.5824941771</v>
      </c>
      <c r="P268" s="164">
        <v>-2544066.0631500003</v>
      </c>
      <c r="Q268" s="164">
        <v>2487034.7863207255</v>
      </c>
      <c r="R268" s="165">
        <v>827785.34779093298</v>
      </c>
      <c r="S268" s="87">
        <v>23836505.006097198</v>
      </c>
      <c r="T268" s="166">
        <v>-686944.33077511692</v>
      </c>
      <c r="U268" s="167">
        <v>23149560.675322082</v>
      </c>
      <c r="V268" s="167">
        <v>4462632.614209543</v>
      </c>
      <c r="W268" s="63">
        <f t="shared" si="12"/>
        <v>27612193.289531626</v>
      </c>
      <c r="X268" s="168"/>
    </row>
    <row r="269" spans="1:24" s="169" customFormat="1" ht="16.5">
      <c r="A269" s="91">
        <v>857</v>
      </c>
      <c r="B269" s="86" t="s">
        <v>200</v>
      </c>
      <c r="C269" s="87">
        <v>2420</v>
      </c>
      <c r="D269" s="87">
        <v>2350270.89</v>
      </c>
      <c r="E269" s="87">
        <v>774008.08682946558</v>
      </c>
      <c r="F269" s="87">
        <v>3124278.9768294655</v>
      </c>
      <c r="G269" s="160">
        <v>1357.49</v>
      </c>
      <c r="H269" s="161">
        <v>3285125.8</v>
      </c>
      <c r="I269" s="161">
        <v>-160846.82317053434</v>
      </c>
      <c r="J269" s="162">
        <f t="shared" si="11"/>
        <v>-5.1482861922197011E-2</v>
      </c>
      <c r="K269" s="163">
        <v>262873.75839999993</v>
      </c>
      <c r="L269" s="163">
        <v>0</v>
      </c>
      <c r="M269" s="163">
        <v>25331.95864728</v>
      </c>
      <c r="N269" s="163">
        <v>27936.545866015218</v>
      </c>
      <c r="O269" s="163">
        <v>0</v>
      </c>
      <c r="P269" s="164">
        <v>-161995.5</v>
      </c>
      <c r="Q269" s="164">
        <v>-1167025.4108434487</v>
      </c>
      <c r="R269" s="165">
        <v>-788546.30127169937</v>
      </c>
      <c r="S269" s="87">
        <v>-1962271.7723723873</v>
      </c>
      <c r="T269" s="166">
        <v>981437.77164200554</v>
      </c>
      <c r="U269" s="167">
        <v>-980834.00073038181</v>
      </c>
      <c r="V269" s="167">
        <v>527361.04443364893</v>
      </c>
      <c r="W269" s="63">
        <f t="shared" si="12"/>
        <v>-453472.95629673288</v>
      </c>
      <c r="X269" s="168"/>
    </row>
    <row r="270" spans="1:24" s="169" customFormat="1" ht="16.5">
      <c r="A270" s="91">
        <v>859</v>
      </c>
      <c r="B270" s="86" t="s">
        <v>201</v>
      </c>
      <c r="C270" s="87">
        <v>6593</v>
      </c>
      <c r="D270" s="87">
        <v>18387684</v>
      </c>
      <c r="E270" s="87">
        <v>877565.06901993346</v>
      </c>
      <c r="F270" s="87">
        <v>19265249.069019932</v>
      </c>
      <c r="G270" s="160">
        <v>1357.49</v>
      </c>
      <c r="H270" s="161">
        <v>8949931.5700000003</v>
      </c>
      <c r="I270" s="161">
        <v>10315317.499019932</v>
      </c>
      <c r="J270" s="162">
        <f t="shared" si="11"/>
        <v>0.5354364982287092</v>
      </c>
      <c r="K270" s="163">
        <v>0</v>
      </c>
      <c r="L270" s="163">
        <v>0</v>
      </c>
      <c r="M270" s="163">
        <v>45926.895687132892</v>
      </c>
      <c r="N270" s="163">
        <v>107548.93526677745</v>
      </c>
      <c r="O270" s="163">
        <v>0</v>
      </c>
      <c r="P270" s="164">
        <v>-285407.15000000002</v>
      </c>
      <c r="Q270" s="164">
        <v>-1591538.826485574</v>
      </c>
      <c r="R270" s="165">
        <v>-1816796.2250790051</v>
      </c>
      <c r="S270" s="87">
        <v>6775051.1284092646</v>
      </c>
      <c r="T270" s="166">
        <v>4830090.4899344286</v>
      </c>
      <c r="U270" s="167">
        <v>11605141.618343692</v>
      </c>
      <c r="V270" s="167">
        <v>953070.92095545004</v>
      </c>
      <c r="W270" s="63">
        <f t="shared" si="12"/>
        <v>12558212.539299142</v>
      </c>
      <c r="X270" s="168"/>
    </row>
    <row r="271" spans="1:24" s="169" customFormat="1" ht="16.5">
      <c r="A271" s="91">
        <v>833</v>
      </c>
      <c r="B271" s="86" t="s">
        <v>350</v>
      </c>
      <c r="C271" s="87">
        <v>1677</v>
      </c>
      <c r="D271" s="87">
        <v>2085848.36</v>
      </c>
      <c r="E271" s="87">
        <v>455564.42078385915</v>
      </c>
      <c r="F271" s="87">
        <v>2541412.7807838591</v>
      </c>
      <c r="G271" s="160">
        <v>1357.49</v>
      </c>
      <c r="H271" s="161">
        <v>2276510.73</v>
      </c>
      <c r="I271" s="161">
        <v>264902.0507838591</v>
      </c>
      <c r="J271" s="162">
        <f t="shared" si="11"/>
        <v>0.10423416958741909</v>
      </c>
      <c r="K271" s="163">
        <v>50217.304383999995</v>
      </c>
      <c r="L271" s="163">
        <v>0</v>
      </c>
      <c r="M271" s="163">
        <v>15464.772759888143</v>
      </c>
      <c r="N271" s="163">
        <v>22005.875325849975</v>
      </c>
      <c r="O271" s="163">
        <v>5150.4715071752535</v>
      </c>
      <c r="P271" s="164">
        <v>-77251.12</v>
      </c>
      <c r="Q271" s="164">
        <v>511175.18887927657</v>
      </c>
      <c r="R271" s="165">
        <v>643403.33240608778</v>
      </c>
      <c r="S271" s="87">
        <v>1435067.8760461367</v>
      </c>
      <c r="T271" s="166">
        <v>401342.61739297368</v>
      </c>
      <c r="U271" s="167">
        <v>1836410.4934391105</v>
      </c>
      <c r="V271" s="167">
        <v>319177.43982400087</v>
      </c>
      <c r="W271" s="63">
        <f t="shared" si="12"/>
        <v>2155587.9332631114</v>
      </c>
      <c r="X271" s="168"/>
    </row>
    <row r="272" spans="1:24" s="169" customFormat="1" ht="16.5">
      <c r="A272" s="91">
        <v>564</v>
      </c>
      <c r="B272" s="86" t="s">
        <v>331</v>
      </c>
      <c r="C272" s="87">
        <v>209551</v>
      </c>
      <c r="D272" s="87">
        <v>336975856.11000001</v>
      </c>
      <c r="E272" s="87">
        <v>38752435.095322497</v>
      </c>
      <c r="F272" s="87">
        <v>375728291.2053225</v>
      </c>
      <c r="G272" s="160">
        <v>1357.49</v>
      </c>
      <c r="H272" s="161">
        <v>284463386.99000001</v>
      </c>
      <c r="I272" s="161">
        <v>91264904.215322495</v>
      </c>
      <c r="J272" s="162">
        <f t="shared" si="11"/>
        <v>0.24290133682121207</v>
      </c>
      <c r="K272" s="163">
        <v>0</v>
      </c>
      <c r="L272" s="163">
        <v>0</v>
      </c>
      <c r="M272" s="163">
        <v>2808772.0153273679</v>
      </c>
      <c r="N272" s="163">
        <v>4067253.5753984484</v>
      </c>
      <c r="O272" s="163">
        <v>2033562.7005734455</v>
      </c>
      <c r="P272" s="164">
        <v>-17141130.286700003</v>
      </c>
      <c r="Q272" s="164">
        <v>-21811721.516549539</v>
      </c>
      <c r="R272" s="165">
        <v>-12134518.520710235</v>
      </c>
      <c r="S272" s="87">
        <v>49087122.182661988</v>
      </c>
      <c r="T272" s="166">
        <v>40823227.774411984</v>
      </c>
      <c r="U272" s="167">
        <v>89910349.957073972</v>
      </c>
      <c r="V272" s="167">
        <v>28317594.568880744</v>
      </c>
      <c r="W272" s="63">
        <f t="shared" si="12"/>
        <v>118227944.52595472</v>
      </c>
      <c r="X272" s="168"/>
    </row>
    <row r="273" spans="1:24" s="169" customFormat="1" ht="16.5">
      <c r="A273" s="91">
        <v>886</v>
      </c>
      <c r="B273" s="86" t="s">
        <v>356</v>
      </c>
      <c r="C273" s="87">
        <v>12669</v>
      </c>
      <c r="D273" s="87">
        <v>19547910.740000002</v>
      </c>
      <c r="E273" s="87">
        <v>1613177.8082949598</v>
      </c>
      <c r="F273" s="87">
        <v>21161088.548294961</v>
      </c>
      <c r="G273" s="160">
        <v>1357.49</v>
      </c>
      <c r="H273" s="161">
        <v>17198040.809999999</v>
      </c>
      <c r="I273" s="161">
        <v>3963047.7382949628</v>
      </c>
      <c r="J273" s="162">
        <f t="shared" si="11"/>
        <v>0.1872799562862886</v>
      </c>
      <c r="K273" s="163">
        <v>0</v>
      </c>
      <c r="L273" s="163">
        <v>0</v>
      </c>
      <c r="M273" s="163">
        <v>119332.02645182691</v>
      </c>
      <c r="N273" s="163">
        <v>183051.20325767543</v>
      </c>
      <c r="O273" s="163">
        <v>0</v>
      </c>
      <c r="P273" s="164">
        <v>-762047.11</v>
      </c>
      <c r="Q273" s="164">
        <v>-534326.5675859456</v>
      </c>
      <c r="R273" s="165">
        <v>-826780.32890435145</v>
      </c>
      <c r="S273" s="87">
        <v>2142276.961514168</v>
      </c>
      <c r="T273" s="166">
        <v>4301424.0999228768</v>
      </c>
      <c r="U273" s="167">
        <v>6443701.0614370443</v>
      </c>
      <c r="V273" s="167">
        <v>1865539.3628148586</v>
      </c>
      <c r="W273" s="63">
        <f t="shared" si="12"/>
        <v>8309240.4242519028</v>
      </c>
      <c r="X273" s="168"/>
    </row>
    <row r="274" spans="1:24" s="169" customFormat="1" ht="16.5">
      <c r="A274" s="91">
        <v>887</v>
      </c>
      <c r="B274" s="86" t="s">
        <v>202</v>
      </c>
      <c r="C274" s="87">
        <v>4669</v>
      </c>
      <c r="D274" s="87">
        <v>5826922.3199999994</v>
      </c>
      <c r="E274" s="87">
        <v>1037517.518267112</v>
      </c>
      <c r="F274" s="87">
        <v>6864439.8382671112</v>
      </c>
      <c r="G274" s="160">
        <v>1357.49</v>
      </c>
      <c r="H274" s="161">
        <v>6338120.8099999996</v>
      </c>
      <c r="I274" s="161">
        <v>526319.02826711163</v>
      </c>
      <c r="J274" s="162">
        <f t="shared" si="11"/>
        <v>7.6673266962447126E-2</v>
      </c>
      <c r="K274" s="163">
        <v>0</v>
      </c>
      <c r="L274" s="163">
        <v>0</v>
      </c>
      <c r="M274" s="163">
        <v>47716.079182129484</v>
      </c>
      <c r="N274" s="163">
        <v>73585.714494004453</v>
      </c>
      <c r="O274" s="163">
        <v>0</v>
      </c>
      <c r="P274" s="164">
        <v>-374032.87499999994</v>
      </c>
      <c r="Q274" s="164">
        <v>-207635.47978009735</v>
      </c>
      <c r="R274" s="165">
        <v>-57867.185681172916</v>
      </c>
      <c r="S274" s="87">
        <v>8085.2814819753403</v>
      </c>
      <c r="T274" s="166">
        <v>2405880.6837205752</v>
      </c>
      <c r="U274" s="167">
        <v>2413965.9652025504</v>
      </c>
      <c r="V274" s="167">
        <v>999678.36703362246</v>
      </c>
      <c r="W274" s="63">
        <f t="shared" si="12"/>
        <v>3413644.3322361726</v>
      </c>
      <c r="X274" s="168"/>
    </row>
    <row r="275" spans="1:24" s="169" customFormat="1" ht="16.5">
      <c r="A275" s="91">
        <v>889</v>
      </c>
      <c r="B275" s="86" t="s">
        <v>203</v>
      </c>
      <c r="C275" s="87">
        <v>2568</v>
      </c>
      <c r="D275" s="87">
        <v>3633447.0099999993</v>
      </c>
      <c r="E275" s="87">
        <v>1582350.8721091545</v>
      </c>
      <c r="F275" s="87">
        <v>5215797.882109154</v>
      </c>
      <c r="G275" s="160">
        <v>1357.49</v>
      </c>
      <c r="H275" s="161">
        <v>3486034.32</v>
      </c>
      <c r="I275" s="161">
        <v>1729763.5621091542</v>
      </c>
      <c r="J275" s="162">
        <f t="shared" si="11"/>
        <v>0.33163930067966435</v>
      </c>
      <c r="K275" s="163">
        <v>320575.10899199999</v>
      </c>
      <c r="L275" s="163">
        <v>0</v>
      </c>
      <c r="M275" s="163">
        <v>29116.993948103871</v>
      </c>
      <c r="N275" s="163">
        <v>43948.505071937572</v>
      </c>
      <c r="O275" s="163">
        <v>0</v>
      </c>
      <c r="P275" s="164">
        <v>-106697.375</v>
      </c>
      <c r="Q275" s="164">
        <v>977582.7936448477</v>
      </c>
      <c r="R275" s="165">
        <v>354238.36625619186</v>
      </c>
      <c r="S275" s="87">
        <v>3348527.9550222354</v>
      </c>
      <c r="T275" s="166">
        <v>691022.97430247092</v>
      </c>
      <c r="U275" s="167">
        <v>4039550.9293247061</v>
      </c>
      <c r="V275" s="167">
        <v>532330.61020485696</v>
      </c>
      <c r="W275" s="63">
        <f t="shared" si="12"/>
        <v>4571881.5395295629</v>
      </c>
      <c r="X275" s="168"/>
    </row>
    <row r="276" spans="1:24" s="169" customFormat="1" ht="16.5">
      <c r="A276" s="91">
        <v>890</v>
      </c>
      <c r="B276" s="86" t="s">
        <v>204</v>
      </c>
      <c r="C276" s="87">
        <v>1176</v>
      </c>
      <c r="D276" s="87">
        <v>1444678.9800000002</v>
      </c>
      <c r="E276" s="87">
        <v>1167749.0925970175</v>
      </c>
      <c r="F276" s="87">
        <v>2612428.0725970175</v>
      </c>
      <c r="G276" s="160">
        <v>1357.49</v>
      </c>
      <c r="H276" s="161">
        <v>1596408.24</v>
      </c>
      <c r="I276" s="161">
        <v>1016019.8325970175</v>
      </c>
      <c r="J276" s="162">
        <f t="shared" si="11"/>
        <v>0.38891782064912167</v>
      </c>
      <c r="K276" s="163">
        <v>421271.80031999998</v>
      </c>
      <c r="L276" s="163">
        <v>450429.84</v>
      </c>
      <c r="M276" s="163">
        <v>14052.917335654161</v>
      </c>
      <c r="N276" s="163">
        <v>16626.928667336477</v>
      </c>
      <c r="O276" s="163">
        <v>0</v>
      </c>
      <c r="P276" s="164">
        <v>-57001.454999999994</v>
      </c>
      <c r="Q276" s="164">
        <v>119504.00518397168</v>
      </c>
      <c r="R276" s="165">
        <v>577443.83337277023</v>
      </c>
      <c r="S276" s="87">
        <v>2558347.7024767501</v>
      </c>
      <c r="T276" s="166">
        <v>532509.90531625517</v>
      </c>
      <c r="U276" s="167">
        <v>3090857.6077930052</v>
      </c>
      <c r="V276" s="167">
        <v>231412.57604430921</v>
      </c>
      <c r="W276" s="63">
        <f t="shared" si="12"/>
        <v>3322270.1838373146</v>
      </c>
      <c r="X276" s="168"/>
    </row>
    <row r="277" spans="1:24" s="169" customFormat="1" ht="16.5">
      <c r="A277" s="91">
        <v>892</v>
      </c>
      <c r="B277" s="86" t="s">
        <v>205</v>
      </c>
      <c r="C277" s="87">
        <v>3634</v>
      </c>
      <c r="D277" s="87">
        <v>8280264.0499999998</v>
      </c>
      <c r="E277" s="87">
        <v>621000.61433506047</v>
      </c>
      <c r="F277" s="87">
        <v>8901264.6643350609</v>
      </c>
      <c r="G277" s="160">
        <v>1357.49</v>
      </c>
      <c r="H277" s="161">
        <v>4933118.66</v>
      </c>
      <c r="I277" s="161">
        <v>3968146.0043350607</v>
      </c>
      <c r="J277" s="162">
        <f t="shared" si="11"/>
        <v>0.44579575531939175</v>
      </c>
      <c r="K277" s="163">
        <v>0</v>
      </c>
      <c r="L277" s="163">
        <v>0</v>
      </c>
      <c r="M277" s="163">
        <v>27677.781836860129</v>
      </c>
      <c r="N277" s="163">
        <v>70783.690284110897</v>
      </c>
      <c r="O277" s="163">
        <v>0</v>
      </c>
      <c r="P277" s="164">
        <v>-191417.67499999999</v>
      </c>
      <c r="Q277" s="164">
        <v>288722.43027402594</v>
      </c>
      <c r="R277" s="165">
        <v>71417.300230313907</v>
      </c>
      <c r="S277" s="87">
        <v>4235329.5319603719</v>
      </c>
      <c r="T277" s="166">
        <v>2047348.8561023241</v>
      </c>
      <c r="U277" s="167">
        <v>6282678.388062696</v>
      </c>
      <c r="V277" s="167">
        <v>581837.33491472271</v>
      </c>
      <c r="W277" s="63">
        <f t="shared" si="12"/>
        <v>6864515.7229774185</v>
      </c>
      <c r="X277" s="168"/>
    </row>
    <row r="278" spans="1:24" s="169" customFormat="1" ht="16.5">
      <c r="A278" s="91">
        <v>785</v>
      </c>
      <c r="B278" s="86" t="s">
        <v>188</v>
      </c>
      <c r="C278" s="87">
        <v>2673</v>
      </c>
      <c r="D278" s="87">
        <v>2867519.48</v>
      </c>
      <c r="E278" s="87">
        <v>1333859.8056770565</v>
      </c>
      <c r="F278" s="87">
        <v>4201379.2856770568</v>
      </c>
      <c r="G278" s="160">
        <v>1357.49</v>
      </c>
      <c r="H278" s="161">
        <v>3628570.77</v>
      </c>
      <c r="I278" s="161">
        <v>572808.51567705674</v>
      </c>
      <c r="J278" s="162">
        <f t="shared" si="11"/>
        <v>0.13633820627188342</v>
      </c>
      <c r="K278" s="163">
        <v>837200.66443200014</v>
      </c>
      <c r="L278" s="163">
        <v>0</v>
      </c>
      <c r="M278" s="163">
        <v>33469.866979898186</v>
      </c>
      <c r="N278" s="163">
        <v>49916.175161407002</v>
      </c>
      <c r="O278" s="163">
        <v>0</v>
      </c>
      <c r="P278" s="164">
        <v>-170345.43000000002</v>
      </c>
      <c r="Q278" s="164">
        <v>600980.02634213038</v>
      </c>
      <c r="R278" s="164">
        <v>523216.70295990806</v>
      </c>
      <c r="S278" s="87">
        <v>2447246.5215524007</v>
      </c>
      <c r="T278" s="166">
        <v>890306.62881239434</v>
      </c>
      <c r="U278" s="167">
        <v>3337553.1503647948</v>
      </c>
      <c r="V278" s="167">
        <v>573303.01273730304</v>
      </c>
      <c r="W278" s="63">
        <f t="shared" si="12"/>
        <v>3910856.1631020978</v>
      </c>
      <c r="X278" s="168"/>
    </row>
    <row r="279" spans="1:24" s="169" customFormat="1" ht="16.5">
      <c r="A279" s="91">
        <v>908</v>
      </c>
      <c r="B279" s="86" t="s">
        <v>206</v>
      </c>
      <c r="C279" s="87">
        <v>20695</v>
      </c>
      <c r="D279" s="87">
        <v>30051478.989999998</v>
      </c>
      <c r="E279" s="87">
        <v>3148723.8019111948</v>
      </c>
      <c r="F279" s="87">
        <v>33200202.791911192</v>
      </c>
      <c r="G279" s="160">
        <v>1357.49</v>
      </c>
      <c r="H279" s="161">
        <v>28093255.550000001</v>
      </c>
      <c r="I279" s="161">
        <v>5106947.2419111915</v>
      </c>
      <c r="J279" s="162">
        <f t="shared" si="11"/>
        <v>0.15382277252702306</v>
      </c>
      <c r="K279" s="163">
        <v>0</v>
      </c>
      <c r="L279" s="163">
        <v>0</v>
      </c>
      <c r="M279" s="163">
        <v>219796.9450465015</v>
      </c>
      <c r="N279" s="163">
        <v>415644.70898933517</v>
      </c>
      <c r="O279" s="163">
        <v>0</v>
      </c>
      <c r="P279" s="164">
        <v>-1421298.2712000003</v>
      </c>
      <c r="Q279" s="164">
        <v>1285905.0545452489</v>
      </c>
      <c r="R279" s="165">
        <v>1249969.9709115387</v>
      </c>
      <c r="S279" s="87">
        <v>6856965.6502038157</v>
      </c>
      <c r="T279" s="166">
        <v>4419473.9656567341</v>
      </c>
      <c r="U279" s="167">
        <v>11276439.61586055</v>
      </c>
      <c r="V279" s="167">
        <v>2833883.4799727495</v>
      </c>
      <c r="W279" s="63">
        <f t="shared" si="12"/>
        <v>14110323.0958333</v>
      </c>
      <c r="X279" s="168"/>
    </row>
    <row r="280" spans="1:24" s="169" customFormat="1" ht="16.5">
      <c r="A280" s="91">
        <v>92</v>
      </c>
      <c r="B280" s="86" t="s">
        <v>268</v>
      </c>
      <c r="C280" s="87">
        <v>239206</v>
      </c>
      <c r="D280" s="87">
        <v>377361933.97999996</v>
      </c>
      <c r="E280" s="87">
        <v>129336089.47574258</v>
      </c>
      <c r="F280" s="87">
        <v>506698023.45574254</v>
      </c>
      <c r="G280" s="160">
        <v>1357.49</v>
      </c>
      <c r="H280" s="161">
        <v>324719752.94</v>
      </c>
      <c r="I280" s="161">
        <v>181978270.51574254</v>
      </c>
      <c r="J280" s="162">
        <f t="shared" si="11"/>
        <v>0.35914541224105923</v>
      </c>
      <c r="K280" s="163">
        <v>0</v>
      </c>
      <c r="L280" s="163">
        <v>0</v>
      </c>
      <c r="M280" s="163">
        <v>3137384.4908346091</v>
      </c>
      <c r="N280" s="163">
        <v>5329604.3443425428</v>
      </c>
      <c r="O280" s="163">
        <v>3802709.0964219975</v>
      </c>
      <c r="P280" s="164">
        <v>-32956081.199949995</v>
      </c>
      <c r="Q280" s="164">
        <v>-22836374.691326935</v>
      </c>
      <c r="R280" s="165">
        <v>138698.57291792423</v>
      </c>
      <c r="S280" s="87">
        <v>138594211.12898266</v>
      </c>
      <c r="T280" s="166">
        <v>-3731281.7859953395</v>
      </c>
      <c r="U280" s="167">
        <v>134862929.34298733</v>
      </c>
      <c r="V280" s="167">
        <v>28880220.229859084</v>
      </c>
      <c r="W280" s="63">
        <f t="shared" si="12"/>
        <v>163743149.57284641</v>
      </c>
      <c r="X280" s="168"/>
    </row>
    <row r="281" spans="1:24" s="169" customFormat="1" ht="16.5">
      <c r="A281" s="91">
        <v>915</v>
      </c>
      <c r="B281" s="86" t="s">
        <v>207</v>
      </c>
      <c r="C281" s="87">
        <v>19973</v>
      </c>
      <c r="D281" s="87">
        <v>22872318.23</v>
      </c>
      <c r="E281" s="87">
        <v>3540592.689168077</v>
      </c>
      <c r="F281" s="87">
        <v>26412910.919168077</v>
      </c>
      <c r="G281" s="160">
        <v>1357.49</v>
      </c>
      <c r="H281" s="161">
        <v>27113147.77</v>
      </c>
      <c r="I281" s="161">
        <v>-700236.85083192214</v>
      </c>
      <c r="J281" s="162">
        <f t="shared" si="11"/>
        <v>-2.6511157856658436E-2</v>
      </c>
      <c r="K281" s="163">
        <v>86571.503813333329</v>
      </c>
      <c r="L281" s="163">
        <v>0</v>
      </c>
      <c r="M281" s="163">
        <v>286399.59233926976</v>
      </c>
      <c r="N281" s="163">
        <v>391705.49083786202</v>
      </c>
      <c r="O281" s="163">
        <v>0</v>
      </c>
      <c r="P281" s="164">
        <v>-1883816.3549999997</v>
      </c>
      <c r="Q281" s="164">
        <v>519166.72017882176</v>
      </c>
      <c r="R281" s="165">
        <v>865412.26053147286</v>
      </c>
      <c r="S281" s="87">
        <v>-434797.63813116238</v>
      </c>
      <c r="T281" s="166">
        <v>6446857.8992642388</v>
      </c>
      <c r="U281" s="167">
        <v>6012060.2611330766</v>
      </c>
      <c r="V281" s="167">
        <v>3229910.3827743712</v>
      </c>
      <c r="W281" s="63">
        <f t="shared" si="12"/>
        <v>9241970.6439074483</v>
      </c>
      <c r="X281" s="168"/>
    </row>
    <row r="282" spans="1:24" s="169" customFormat="1" ht="16.5">
      <c r="A282" s="91">
        <v>905</v>
      </c>
      <c r="B282" s="86" t="s">
        <v>359</v>
      </c>
      <c r="C282" s="87">
        <v>67615</v>
      </c>
      <c r="D282" s="87">
        <v>94230860.549999997</v>
      </c>
      <c r="E282" s="87">
        <v>22156459.699612528</v>
      </c>
      <c r="F282" s="87">
        <v>116387320.24961253</v>
      </c>
      <c r="G282" s="160">
        <v>1357.49</v>
      </c>
      <c r="H282" s="161">
        <v>91786686.349999994</v>
      </c>
      <c r="I282" s="161">
        <v>24600633.899612531</v>
      </c>
      <c r="J282" s="162">
        <f t="shared" si="11"/>
        <v>0.21136867699034792</v>
      </c>
      <c r="K282" s="163">
        <v>0</v>
      </c>
      <c r="L282" s="163">
        <v>0</v>
      </c>
      <c r="M282" s="163">
        <v>1076069.326403308</v>
      </c>
      <c r="N282" s="163">
        <v>1414861.8809944734</v>
      </c>
      <c r="O282" s="163">
        <v>21055.122196081702</v>
      </c>
      <c r="P282" s="164">
        <v>-5774165.9530000007</v>
      </c>
      <c r="Q282" s="164">
        <v>-8472429.407875143</v>
      </c>
      <c r="R282" s="165">
        <v>-3166228.8408458158</v>
      </c>
      <c r="S282" s="87">
        <v>9699796.027485434</v>
      </c>
      <c r="T282" s="166">
        <v>2645361.7152829873</v>
      </c>
      <c r="U282" s="167">
        <v>12345157.742768422</v>
      </c>
      <c r="V282" s="167">
        <v>10091513.142283324</v>
      </c>
      <c r="W282" s="63">
        <f t="shared" si="12"/>
        <v>22436670.885051746</v>
      </c>
      <c r="X282" s="168"/>
    </row>
    <row r="283" spans="1:24" s="169" customFormat="1" ht="16.5">
      <c r="A283" s="91">
        <v>935</v>
      </c>
      <c r="B283" s="86" t="s">
        <v>364</v>
      </c>
      <c r="C283" s="87">
        <v>3040</v>
      </c>
      <c r="D283" s="87">
        <v>3438534.33</v>
      </c>
      <c r="E283" s="87">
        <v>929818.2053429113</v>
      </c>
      <c r="F283" s="87">
        <v>4368352.5353429113</v>
      </c>
      <c r="G283" s="160">
        <v>1357.49</v>
      </c>
      <c r="H283" s="161">
        <v>4126769.6</v>
      </c>
      <c r="I283" s="161">
        <v>241582.93534291117</v>
      </c>
      <c r="J283" s="162">
        <f t="shared" si="11"/>
        <v>5.5302985138754868E-2</v>
      </c>
      <c r="K283" s="163">
        <v>120240.47957333333</v>
      </c>
      <c r="L283" s="163">
        <v>0</v>
      </c>
      <c r="M283" s="163">
        <v>41607.453964860644</v>
      </c>
      <c r="N283" s="163">
        <v>61114.606743632161</v>
      </c>
      <c r="O283" s="163">
        <v>0</v>
      </c>
      <c r="P283" s="164">
        <v>-181640.03500000003</v>
      </c>
      <c r="Q283" s="164">
        <v>-1384.6995544617216</v>
      </c>
      <c r="R283" s="165">
        <v>141505.90552974556</v>
      </c>
      <c r="S283" s="87">
        <v>423026.64660002117</v>
      </c>
      <c r="T283" s="166">
        <v>899836.86260089686</v>
      </c>
      <c r="U283" s="167">
        <v>1322863.509200918</v>
      </c>
      <c r="V283" s="167">
        <v>606477.15857137449</v>
      </c>
      <c r="W283" s="63">
        <f t="shared" si="12"/>
        <v>1929340.6677722926</v>
      </c>
      <c r="X283" s="168"/>
    </row>
    <row r="284" spans="1:24" s="169" customFormat="1" ht="16.5">
      <c r="A284" s="91">
        <v>918</v>
      </c>
      <c r="B284" s="86" t="s">
        <v>360</v>
      </c>
      <c r="C284" s="87">
        <v>2271</v>
      </c>
      <c r="D284" s="87">
        <v>3121869.79</v>
      </c>
      <c r="E284" s="87">
        <v>431666.80504770461</v>
      </c>
      <c r="F284" s="87">
        <v>3553536.5950477049</v>
      </c>
      <c r="G284" s="160">
        <v>1357.49</v>
      </c>
      <c r="H284" s="161">
        <v>3082859.79</v>
      </c>
      <c r="I284" s="161">
        <v>470676.80504770484</v>
      </c>
      <c r="J284" s="162">
        <f t="shared" si="11"/>
        <v>0.13245306259225006</v>
      </c>
      <c r="K284" s="163">
        <v>0</v>
      </c>
      <c r="L284" s="163">
        <v>0</v>
      </c>
      <c r="M284" s="163">
        <v>20798.358002478122</v>
      </c>
      <c r="N284" s="163">
        <v>28416.918755666851</v>
      </c>
      <c r="O284" s="163">
        <v>0</v>
      </c>
      <c r="P284" s="164">
        <v>-117348.625</v>
      </c>
      <c r="Q284" s="164">
        <v>-50426.908010690902</v>
      </c>
      <c r="R284" s="165">
        <v>-13395.547478323122</v>
      </c>
      <c r="S284" s="87">
        <v>338721.00131683575</v>
      </c>
      <c r="T284" s="166">
        <v>752185.48168670957</v>
      </c>
      <c r="U284" s="167">
        <v>1090906.4830035453</v>
      </c>
      <c r="V284" s="167">
        <v>487365.82175122824</v>
      </c>
      <c r="W284" s="63">
        <f t="shared" si="12"/>
        <v>1578272.3047547736</v>
      </c>
      <c r="X284" s="168"/>
    </row>
    <row r="285" spans="1:24" s="169" customFormat="1" ht="16.5">
      <c r="A285" s="91">
        <v>921</v>
      </c>
      <c r="B285" s="86" t="s">
        <v>208</v>
      </c>
      <c r="C285" s="87">
        <v>1941</v>
      </c>
      <c r="D285" s="87">
        <v>1773563.6800000002</v>
      </c>
      <c r="E285" s="87">
        <v>535605.37203091756</v>
      </c>
      <c r="F285" s="87">
        <v>2309169.0520309177</v>
      </c>
      <c r="G285" s="160">
        <v>1357.49</v>
      </c>
      <c r="H285" s="161">
        <v>2634888.09</v>
      </c>
      <c r="I285" s="161">
        <v>-325719.03796908213</v>
      </c>
      <c r="J285" s="162">
        <f t="shared" si="11"/>
        <v>-0.14105465240087631</v>
      </c>
      <c r="K285" s="163">
        <v>575303.33164799993</v>
      </c>
      <c r="L285" s="163">
        <v>0</v>
      </c>
      <c r="M285" s="163">
        <v>20723.094183050202</v>
      </c>
      <c r="N285" s="163">
        <v>29405.081879170059</v>
      </c>
      <c r="O285" s="163">
        <v>0</v>
      </c>
      <c r="P285" s="164">
        <v>-102207.61500000001</v>
      </c>
      <c r="Q285" s="164">
        <v>492864.53945027624</v>
      </c>
      <c r="R285" s="165">
        <v>-56439.522818091667</v>
      </c>
      <c r="S285" s="87">
        <v>633929.87137332256</v>
      </c>
      <c r="T285" s="166">
        <v>969792.27737002331</v>
      </c>
      <c r="U285" s="167">
        <v>1603722.1487433459</v>
      </c>
      <c r="V285" s="167">
        <v>466848.63368791179</v>
      </c>
      <c r="W285" s="63">
        <f t="shared" si="12"/>
        <v>2070570.7824312577</v>
      </c>
      <c r="X285" s="168"/>
    </row>
    <row r="286" spans="1:24" s="169" customFormat="1" ht="16.5">
      <c r="A286" s="91">
        <v>922</v>
      </c>
      <c r="B286" s="86" t="s">
        <v>209</v>
      </c>
      <c r="C286" s="87">
        <v>4444</v>
      </c>
      <c r="D286" s="87">
        <v>8085883.1400000006</v>
      </c>
      <c r="E286" s="87">
        <v>608176.53734988184</v>
      </c>
      <c r="F286" s="87">
        <v>8694059.6773498822</v>
      </c>
      <c r="G286" s="160">
        <v>1357.49</v>
      </c>
      <c r="H286" s="161">
        <v>6032685.5599999996</v>
      </c>
      <c r="I286" s="161">
        <v>2661374.1173498826</v>
      </c>
      <c r="J286" s="162">
        <f t="shared" si="11"/>
        <v>0.30611408434237031</v>
      </c>
      <c r="K286" s="163">
        <v>0</v>
      </c>
      <c r="L286" s="163">
        <v>0</v>
      </c>
      <c r="M286" s="163">
        <v>24739.318906180437</v>
      </c>
      <c r="N286" s="163">
        <v>84080.936469918204</v>
      </c>
      <c r="O286" s="163">
        <v>17387.253865381084</v>
      </c>
      <c r="P286" s="164">
        <v>-219748.56000000003</v>
      </c>
      <c r="Q286" s="164">
        <v>-433863.17385756993</v>
      </c>
      <c r="R286" s="165">
        <v>-413867.62787282886</v>
      </c>
      <c r="S286" s="87">
        <v>1720102.2648609637</v>
      </c>
      <c r="T286" s="166">
        <v>1367846.5882879053</v>
      </c>
      <c r="U286" s="167">
        <v>3087948.8531488692</v>
      </c>
      <c r="V286" s="167">
        <v>708619.43738629937</v>
      </c>
      <c r="W286" s="63">
        <f t="shared" si="12"/>
        <v>3796568.2905351687</v>
      </c>
      <c r="X286" s="168"/>
    </row>
    <row r="287" spans="1:24" s="169" customFormat="1" ht="16.5">
      <c r="A287" s="91">
        <v>924</v>
      </c>
      <c r="B287" s="86" t="s">
        <v>361</v>
      </c>
      <c r="C287" s="87">
        <v>3004</v>
      </c>
      <c r="D287" s="87">
        <v>4436411.8600000003</v>
      </c>
      <c r="E287" s="87">
        <v>674159.77890907275</v>
      </c>
      <c r="F287" s="87">
        <v>5110571.6389090735</v>
      </c>
      <c r="G287" s="160">
        <v>1357.49</v>
      </c>
      <c r="H287" s="161">
        <v>4077899.96</v>
      </c>
      <c r="I287" s="161">
        <v>1032671.6789090736</v>
      </c>
      <c r="J287" s="162">
        <f t="shared" si="11"/>
        <v>0.20206578674034839</v>
      </c>
      <c r="K287" s="163">
        <v>181814.33632</v>
      </c>
      <c r="L287" s="163">
        <v>0</v>
      </c>
      <c r="M287" s="163">
        <v>34139.525921283421</v>
      </c>
      <c r="N287" s="163">
        <v>44630.017062604085</v>
      </c>
      <c r="O287" s="163">
        <v>0</v>
      </c>
      <c r="P287" s="164">
        <v>-122669.995</v>
      </c>
      <c r="Q287" s="164">
        <v>-206122.41685213419</v>
      </c>
      <c r="R287" s="165">
        <v>-369151.36498249811</v>
      </c>
      <c r="S287" s="87">
        <v>595311.7813783288</v>
      </c>
      <c r="T287" s="166">
        <v>1633438.9188614564</v>
      </c>
      <c r="U287" s="167">
        <v>2228750.700239785</v>
      </c>
      <c r="V287" s="167">
        <v>675420.38305382396</v>
      </c>
      <c r="W287" s="63">
        <f t="shared" si="12"/>
        <v>2904171.0832936089</v>
      </c>
      <c r="X287" s="168"/>
    </row>
    <row r="288" spans="1:24" s="169" customFormat="1" ht="16.5">
      <c r="A288" s="91">
        <v>927</v>
      </c>
      <c r="B288" s="86" t="s">
        <v>362</v>
      </c>
      <c r="C288" s="87">
        <v>29239</v>
      </c>
      <c r="D288" s="87">
        <v>49982370.93</v>
      </c>
      <c r="E288" s="87">
        <v>5947694.5986728817</v>
      </c>
      <c r="F288" s="87">
        <v>55930065.528672881</v>
      </c>
      <c r="G288" s="160">
        <v>1357.49</v>
      </c>
      <c r="H288" s="161">
        <v>39691650.109999999</v>
      </c>
      <c r="I288" s="161">
        <v>16238415.418672882</v>
      </c>
      <c r="J288" s="162">
        <f t="shared" si="11"/>
        <v>0.29033428202132466</v>
      </c>
      <c r="K288" s="163">
        <v>0</v>
      </c>
      <c r="L288" s="163">
        <v>0</v>
      </c>
      <c r="M288" s="163">
        <v>225624.97647967708</v>
      </c>
      <c r="N288" s="163">
        <v>572707.88277887425</v>
      </c>
      <c r="O288" s="163">
        <v>9389.5930733171044</v>
      </c>
      <c r="P288" s="164">
        <v>-2456589.9700000002</v>
      </c>
      <c r="Q288" s="164">
        <v>-1183608.67459025</v>
      </c>
      <c r="R288" s="165">
        <v>103457.98705784844</v>
      </c>
      <c r="S288" s="87">
        <v>13509397.213472348</v>
      </c>
      <c r="T288" s="166">
        <v>3778478.5755080874</v>
      </c>
      <c r="U288" s="167">
        <v>17287875.788980436</v>
      </c>
      <c r="V288" s="167">
        <v>4169645.5682006492</v>
      </c>
      <c r="W288" s="63">
        <f t="shared" si="12"/>
        <v>21457521.357181083</v>
      </c>
      <c r="X288" s="168"/>
    </row>
    <row r="289" spans="1:24" s="169" customFormat="1" ht="16.5">
      <c r="A289" s="91">
        <v>925</v>
      </c>
      <c r="B289" s="86" t="s">
        <v>210</v>
      </c>
      <c r="C289" s="87">
        <v>3490</v>
      </c>
      <c r="D289" s="87">
        <v>4741364.8999999994</v>
      </c>
      <c r="E289" s="87">
        <v>1175971.5608807544</v>
      </c>
      <c r="F289" s="87">
        <v>5917336.4608807536</v>
      </c>
      <c r="G289" s="160">
        <v>1357.49</v>
      </c>
      <c r="H289" s="161">
        <v>4737640.0999999996</v>
      </c>
      <c r="I289" s="161">
        <v>1179696.360880754</v>
      </c>
      <c r="J289" s="162">
        <f t="shared" si="11"/>
        <v>0.19936273164111484</v>
      </c>
      <c r="K289" s="163">
        <v>177903.09434666665</v>
      </c>
      <c r="L289" s="163">
        <v>0</v>
      </c>
      <c r="M289" s="163">
        <v>56910.141739663777</v>
      </c>
      <c r="N289" s="163">
        <v>48356.417200965763</v>
      </c>
      <c r="O289" s="163">
        <v>0</v>
      </c>
      <c r="P289" s="164">
        <v>-168200.44750000001</v>
      </c>
      <c r="Q289" s="164">
        <v>964554.08980234561</v>
      </c>
      <c r="R289" s="165">
        <v>756434.14729145542</v>
      </c>
      <c r="S289" s="87">
        <v>3015653.803761851</v>
      </c>
      <c r="T289" s="166">
        <v>-133472.6458072789</v>
      </c>
      <c r="U289" s="167">
        <v>2882181.1579545722</v>
      </c>
      <c r="V289" s="167">
        <v>743727.80888266978</v>
      </c>
      <c r="W289" s="63">
        <f t="shared" si="12"/>
        <v>3625908.9668372422</v>
      </c>
      <c r="X289" s="168"/>
    </row>
    <row r="290" spans="1:24" s="169" customFormat="1" ht="16.5">
      <c r="A290" s="91">
        <v>931</v>
      </c>
      <c r="B290" s="86" t="s">
        <v>211</v>
      </c>
      <c r="C290" s="87">
        <v>6070</v>
      </c>
      <c r="D290" s="87">
        <v>6774455.25</v>
      </c>
      <c r="E290" s="87">
        <v>1693786.8226961705</v>
      </c>
      <c r="F290" s="87">
        <v>8468242.0726961698</v>
      </c>
      <c r="G290" s="160">
        <v>1357.49</v>
      </c>
      <c r="H290" s="161">
        <v>8239964.2999999998</v>
      </c>
      <c r="I290" s="161">
        <v>228277.77269617002</v>
      </c>
      <c r="J290" s="162">
        <f t="shared" si="11"/>
        <v>2.6956925739309856E-2</v>
      </c>
      <c r="K290" s="163">
        <v>801579.14303999988</v>
      </c>
      <c r="L290" s="163">
        <v>0</v>
      </c>
      <c r="M290" s="163">
        <v>82500.62070790703</v>
      </c>
      <c r="N290" s="163">
        <v>111172.78881065261</v>
      </c>
      <c r="O290" s="163">
        <v>0</v>
      </c>
      <c r="P290" s="164">
        <v>-434817.07499999995</v>
      </c>
      <c r="Q290" s="164">
        <v>2436275.0793183893</v>
      </c>
      <c r="R290" s="165">
        <v>1716352.4846798589</v>
      </c>
      <c r="S290" s="87">
        <v>4941340.8142529782</v>
      </c>
      <c r="T290" s="166">
        <v>1865005.5602918142</v>
      </c>
      <c r="U290" s="167">
        <v>6806346.3745447919</v>
      </c>
      <c r="V290" s="167">
        <v>1273343.9948837822</v>
      </c>
      <c r="W290" s="63">
        <f t="shared" si="12"/>
        <v>8079690.3694285741</v>
      </c>
      <c r="X290" s="168"/>
    </row>
    <row r="291" spans="1:24" s="169" customFormat="1" ht="16.5">
      <c r="A291" s="91">
        <v>405</v>
      </c>
      <c r="B291" s="86" t="s">
        <v>310</v>
      </c>
      <c r="C291" s="87">
        <v>72634</v>
      </c>
      <c r="D291" s="87">
        <v>93015402.640000001</v>
      </c>
      <c r="E291" s="87">
        <v>17711572.198484413</v>
      </c>
      <c r="F291" s="87">
        <v>110726974.83848441</v>
      </c>
      <c r="G291" s="160">
        <v>1357.49</v>
      </c>
      <c r="H291" s="161">
        <v>98599928.659999996</v>
      </c>
      <c r="I291" s="161">
        <v>12127046.17848441</v>
      </c>
      <c r="J291" s="162">
        <f t="shared" si="11"/>
        <v>0.10952205816309829</v>
      </c>
      <c r="K291" s="163">
        <v>0</v>
      </c>
      <c r="L291" s="163">
        <v>0</v>
      </c>
      <c r="M291" s="163">
        <v>1004067.4485087096</v>
      </c>
      <c r="N291" s="163">
        <v>1554100.4334767652</v>
      </c>
      <c r="O291" s="163">
        <v>0</v>
      </c>
      <c r="P291" s="164">
        <v>-6643666.5707500009</v>
      </c>
      <c r="Q291" s="164">
        <v>-1307633.1986752984</v>
      </c>
      <c r="R291" s="165">
        <v>3526667.3874740954</v>
      </c>
      <c r="S291" s="87">
        <v>10260581.678518683</v>
      </c>
      <c r="T291" s="166">
        <v>9174633.7750417963</v>
      </c>
      <c r="U291" s="167">
        <v>19435215.453560479</v>
      </c>
      <c r="V291" s="167">
        <v>11137732.77541782</v>
      </c>
      <c r="W291" s="63">
        <f t="shared" si="12"/>
        <v>30572948.228978299</v>
      </c>
      <c r="X291" s="168"/>
    </row>
    <row r="292" spans="1:24" s="169" customFormat="1" ht="16.5">
      <c r="A292" s="91">
        <v>934</v>
      </c>
      <c r="B292" s="86" t="s">
        <v>363</v>
      </c>
      <c r="C292" s="87">
        <v>2756</v>
      </c>
      <c r="D292" s="87">
        <v>3600845.3</v>
      </c>
      <c r="E292" s="87">
        <v>452391.23828222789</v>
      </c>
      <c r="F292" s="87">
        <v>4053236.5382822277</v>
      </c>
      <c r="G292" s="160">
        <v>1357.49</v>
      </c>
      <c r="H292" s="161">
        <v>3741242.44</v>
      </c>
      <c r="I292" s="161">
        <v>311994.09828222776</v>
      </c>
      <c r="J292" s="162">
        <f t="shared" si="11"/>
        <v>7.6974066362890253E-2</v>
      </c>
      <c r="K292" s="163">
        <v>104209.563328</v>
      </c>
      <c r="L292" s="163">
        <v>0</v>
      </c>
      <c r="M292" s="163">
        <v>31535.145399251844</v>
      </c>
      <c r="N292" s="163">
        <v>46154.749656638654</v>
      </c>
      <c r="O292" s="163">
        <v>0</v>
      </c>
      <c r="P292" s="164">
        <v>-130454.995</v>
      </c>
      <c r="Q292" s="164">
        <v>409813.59544919158</v>
      </c>
      <c r="R292" s="165">
        <v>91106.442690656535</v>
      </c>
      <c r="S292" s="87">
        <v>864358.59980596637</v>
      </c>
      <c r="T292" s="166">
        <v>1247068.8255766295</v>
      </c>
      <c r="U292" s="167">
        <v>2111427.425382596</v>
      </c>
      <c r="V292" s="167">
        <v>528824.58933594381</v>
      </c>
      <c r="W292" s="63">
        <f t="shared" si="12"/>
        <v>2640252.01471854</v>
      </c>
      <c r="X292" s="168"/>
    </row>
    <row r="293" spans="1:24" s="169" customFormat="1" ht="16.5">
      <c r="A293" s="91">
        <v>936</v>
      </c>
      <c r="B293" s="86" t="s">
        <v>365</v>
      </c>
      <c r="C293" s="87">
        <v>6465</v>
      </c>
      <c r="D293" s="87">
        <v>7430076.6599999992</v>
      </c>
      <c r="E293" s="87">
        <v>1630184.6198281781</v>
      </c>
      <c r="F293" s="87">
        <v>9060261.2798281778</v>
      </c>
      <c r="G293" s="160">
        <v>1357.49</v>
      </c>
      <c r="H293" s="161">
        <v>8776172.8499999996</v>
      </c>
      <c r="I293" s="161">
        <v>284088.42982817814</v>
      </c>
      <c r="J293" s="162">
        <f t="shared" si="11"/>
        <v>3.1355434578986631E-2</v>
      </c>
      <c r="K293" s="163">
        <v>638191.90607999999</v>
      </c>
      <c r="L293" s="163">
        <v>0</v>
      </c>
      <c r="M293" s="163">
        <v>82926.659848273935</v>
      </c>
      <c r="N293" s="163">
        <v>104304.55970925707</v>
      </c>
      <c r="O293" s="163">
        <v>0</v>
      </c>
      <c r="P293" s="164">
        <v>-417677.12</v>
      </c>
      <c r="Q293" s="164">
        <v>2496536.9565103459</v>
      </c>
      <c r="R293" s="165">
        <v>1345893.1229531642</v>
      </c>
      <c r="S293" s="87">
        <v>4534264.5149292191</v>
      </c>
      <c r="T293" s="166">
        <v>1649482.1592507879</v>
      </c>
      <c r="U293" s="167">
        <v>6183746.6741800066</v>
      </c>
      <c r="V293" s="167">
        <v>1346288.2478753014</v>
      </c>
      <c r="W293" s="63">
        <f t="shared" si="12"/>
        <v>7530034.9220553078</v>
      </c>
      <c r="X293" s="168"/>
    </row>
    <row r="294" spans="1:24" s="169" customFormat="1" ht="16.5">
      <c r="A294" s="91">
        <v>503</v>
      </c>
      <c r="B294" s="86" t="s">
        <v>326</v>
      </c>
      <c r="C294" s="87">
        <v>7594</v>
      </c>
      <c r="D294" s="87">
        <v>10742447.550000001</v>
      </c>
      <c r="E294" s="87">
        <v>1289808.3754493331</v>
      </c>
      <c r="F294" s="87">
        <v>12032255.925449334</v>
      </c>
      <c r="G294" s="160">
        <v>1357.49</v>
      </c>
      <c r="H294" s="161">
        <v>10308779.060000001</v>
      </c>
      <c r="I294" s="161">
        <v>1723476.8654493336</v>
      </c>
      <c r="J294" s="162">
        <f t="shared" si="11"/>
        <v>0.14323804913457838</v>
      </c>
      <c r="K294" s="163">
        <v>0</v>
      </c>
      <c r="L294" s="163">
        <v>0</v>
      </c>
      <c r="M294" s="163">
        <v>57070.955929605901</v>
      </c>
      <c r="N294" s="163">
        <v>140388.27808140568</v>
      </c>
      <c r="O294" s="163">
        <v>0</v>
      </c>
      <c r="P294" s="164">
        <v>-394312.375</v>
      </c>
      <c r="Q294" s="164">
        <v>-709676.63181609509</v>
      </c>
      <c r="R294" s="165">
        <v>-894876.0892662257</v>
      </c>
      <c r="S294" s="87">
        <v>-77928.996621975675</v>
      </c>
      <c r="T294" s="166">
        <v>3245220.1526193013</v>
      </c>
      <c r="U294" s="167">
        <v>3167291.1559973257</v>
      </c>
      <c r="V294" s="167">
        <v>1388942.0316850538</v>
      </c>
      <c r="W294" s="63">
        <f t="shared" si="12"/>
        <v>4556233.187682379</v>
      </c>
      <c r="X294" s="168"/>
    </row>
    <row r="295" spans="1:24" s="169" customFormat="1" ht="16.5">
      <c r="A295" s="91">
        <v>102</v>
      </c>
      <c r="B295" s="86" t="s">
        <v>269</v>
      </c>
      <c r="C295" s="87">
        <v>9870</v>
      </c>
      <c r="D295" s="87">
        <v>13149056.960000001</v>
      </c>
      <c r="E295" s="87">
        <v>1802982.8755883165</v>
      </c>
      <c r="F295" s="87">
        <v>14952039.835588317</v>
      </c>
      <c r="G295" s="160">
        <v>1357.49</v>
      </c>
      <c r="H295" s="161">
        <v>13398426.300000001</v>
      </c>
      <c r="I295" s="161">
        <v>1553613.5355883166</v>
      </c>
      <c r="J295" s="162">
        <f t="shared" si="11"/>
        <v>0.1039064604342787</v>
      </c>
      <c r="K295" s="163">
        <v>0</v>
      </c>
      <c r="L295" s="163">
        <v>0</v>
      </c>
      <c r="M295" s="163">
        <v>129345.35924817498</v>
      </c>
      <c r="N295" s="163">
        <v>166904.5606486937</v>
      </c>
      <c r="O295" s="163">
        <v>0</v>
      </c>
      <c r="P295" s="164">
        <v>-596487.95000000007</v>
      </c>
      <c r="Q295" s="164">
        <v>984515.62336790236</v>
      </c>
      <c r="R295" s="165">
        <v>618463.79893695342</v>
      </c>
      <c r="S295" s="87">
        <v>2856354.9277900411</v>
      </c>
      <c r="T295" s="166">
        <v>4147810.2231568741</v>
      </c>
      <c r="U295" s="167">
        <v>7004165.1509469151</v>
      </c>
      <c r="V295" s="167">
        <v>1917185.8273248719</v>
      </c>
      <c r="W295" s="63">
        <f t="shared" si="12"/>
        <v>8921350.9782717861</v>
      </c>
      <c r="X295" s="168"/>
    </row>
    <row r="296" spans="1:24" s="169" customFormat="1" ht="16.5">
      <c r="A296" s="91">
        <v>946</v>
      </c>
      <c r="B296" s="86" t="s">
        <v>366</v>
      </c>
      <c r="C296" s="87">
        <v>6376</v>
      </c>
      <c r="D296" s="87">
        <v>10213340.829999998</v>
      </c>
      <c r="E296" s="87">
        <v>3268125.1241939641</v>
      </c>
      <c r="F296" s="87">
        <v>13481465.954193963</v>
      </c>
      <c r="G296" s="160">
        <v>1357.49</v>
      </c>
      <c r="H296" s="161">
        <v>8655356.2400000002</v>
      </c>
      <c r="I296" s="161">
        <v>4826109.7141939625</v>
      </c>
      <c r="J296" s="162">
        <f t="shared" si="11"/>
        <v>0.35798107791776185</v>
      </c>
      <c r="K296" s="163">
        <v>159257.85770666666</v>
      </c>
      <c r="L296" s="163">
        <v>0</v>
      </c>
      <c r="M296" s="163">
        <v>71987.727782131638</v>
      </c>
      <c r="N296" s="163">
        <v>87257.326609326745</v>
      </c>
      <c r="O296" s="163">
        <v>0</v>
      </c>
      <c r="P296" s="164">
        <v>-267926.26999999996</v>
      </c>
      <c r="Q296" s="164">
        <v>-69238.727095952665</v>
      </c>
      <c r="R296" s="165">
        <v>248680.01792598719</v>
      </c>
      <c r="S296" s="87">
        <v>5056127.6471221214</v>
      </c>
      <c r="T296" s="166">
        <v>2017280.6695064506</v>
      </c>
      <c r="U296" s="167">
        <v>7073408.3166285716</v>
      </c>
      <c r="V296" s="167">
        <v>1289810.6820018175</v>
      </c>
      <c r="W296" s="63">
        <f t="shared" si="12"/>
        <v>8363218.9986303896</v>
      </c>
      <c r="X296" s="168"/>
    </row>
    <row r="297" spans="1:24" s="169" customFormat="1" ht="16.5">
      <c r="A297" s="91">
        <v>977</v>
      </c>
      <c r="B297" s="86" t="s">
        <v>212</v>
      </c>
      <c r="C297" s="87">
        <v>15357</v>
      </c>
      <c r="D297" s="87">
        <v>29281034.260000002</v>
      </c>
      <c r="E297" s="87">
        <v>2000055.2100369104</v>
      </c>
      <c r="F297" s="87">
        <v>31281089.470036913</v>
      </c>
      <c r="G297" s="160">
        <v>1357.49</v>
      </c>
      <c r="H297" s="161">
        <v>20846973.93</v>
      </c>
      <c r="I297" s="161">
        <v>10434115.540036913</v>
      </c>
      <c r="J297" s="162">
        <f t="shared" si="11"/>
        <v>0.3335598509134855</v>
      </c>
      <c r="K297" s="163">
        <v>0</v>
      </c>
      <c r="L297" s="163">
        <v>0</v>
      </c>
      <c r="M297" s="163">
        <v>209147.90464577006</v>
      </c>
      <c r="N297" s="163">
        <v>262591.27195775259</v>
      </c>
      <c r="O297" s="163">
        <v>48640.350284720495</v>
      </c>
      <c r="P297" s="164">
        <v>-1014954.955</v>
      </c>
      <c r="Q297" s="164">
        <v>-60573.918385576966</v>
      </c>
      <c r="R297" s="165">
        <v>-408394.49690884101</v>
      </c>
      <c r="S297" s="87">
        <v>9470571.6966307387</v>
      </c>
      <c r="T297" s="166">
        <v>6495244.7475354979</v>
      </c>
      <c r="U297" s="167">
        <v>15965816.444166236</v>
      </c>
      <c r="V297" s="167">
        <v>2361323.4447593209</v>
      </c>
      <c r="W297" s="63">
        <f t="shared" si="12"/>
        <v>18327139.888925556</v>
      </c>
      <c r="X297" s="168"/>
    </row>
    <row r="298" spans="1:24" s="169" customFormat="1" ht="16.5">
      <c r="A298" s="91">
        <v>980</v>
      </c>
      <c r="B298" s="86" t="s">
        <v>213</v>
      </c>
      <c r="C298" s="87">
        <v>33533</v>
      </c>
      <c r="D298" s="87">
        <v>63902336.719999991</v>
      </c>
      <c r="E298" s="87">
        <v>4486349.6782474853</v>
      </c>
      <c r="F298" s="87">
        <v>68388686.39824748</v>
      </c>
      <c r="G298" s="160">
        <v>1357.49</v>
      </c>
      <c r="H298" s="161">
        <v>45520712.170000002</v>
      </c>
      <c r="I298" s="161">
        <v>22867974.228247479</v>
      </c>
      <c r="J298" s="162">
        <f t="shared" si="11"/>
        <v>0.33438241663365958</v>
      </c>
      <c r="K298" s="163">
        <v>0</v>
      </c>
      <c r="L298" s="163">
        <v>0</v>
      </c>
      <c r="M298" s="163">
        <v>286579.87427070155</v>
      </c>
      <c r="N298" s="163">
        <v>616687.78185619018</v>
      </c>
      <c r="O298" s="163">
        <v>185441.16381100152</v>
      </c>
      <c r="P298" s="164">
        <v>-2176486.6323000002</v>
      </c>
      <c r="Q298" s="164">
        <v>-62703.91624709098</v>
      </c>
      <c r="R298" s="165">
        <v>-948007.07198615419</v>
      </c>
      <c r="S298" s="87">
        <v>20769485.427652124</v>
      </c>
      <c r="T298" s="166">
        <v>6668366.5054659639</v>
      </c>
      <c r="U298" s="167">
        <v>27437851.93311809</v>
      </c>
      <c r="V298" s="167">
        <v>4201442.6970381197</v>
      </c>
      <c r="W298" s="63">
        <f t="shared" si="12"/>
        <v>31639294.630156212</v>
      </c>
      <c r="X298" s="168"/>
    </row>
    <row r="299" spans="1:24" s="169" customFormat="1" ht="16.5">
      <c r="A299" s="91">
        <v>981</v>
      </c>
      <c r="B299" s="86" t="s">
        <v>214</v>
      </c>
      <c r="C299" s="87">
        <v>2282</v>
      </c>
      <c r="D299" s="87">
        <v>2774435.4099999997</v>
      </c>
      <c r="E299" s="87">
        <v>380143.50349893031</v>
      </c>
      <c r="F299" s="87">
        <v>3154578.9134989302</v>
      </c>
      <c r="G299" s="160">
        <v>1357.49</v>
      </c>
      <c r="H299" s="161">
        <v>3097792.18</v>
      </c>
      <c r="I299" s="161">
        <v>56786.73349893</v>
      </c>
      <c r="J299" s="162">
        <f t="shared" si="11"/>
        <v>1.8001367236663759E-2</v>
      </c>
      <c r="K299" s="163">
        <v>0</v>
      </c>
      <c r="L299" s="163">
        <v>0</v>
      </c>
      <c r="M299" s="163">
        <v>18036.235818368354</v>
      </c>
      <c r="N299" s="163">
        <v>30034.637208028813</v>
      </c>
      <c r="O299" s="163">
        <v>0</v>
      </c>
      <c r="P299" s="164">
        <v>-115497.05</v>
      </c>
      <c r="Q299" s="164">
        <v>320344.08370615816</v>
      </c>
      <c r="R299" s="165">
        <v>141844.8768570988</v>
      </c>
      <c r="S299" s="87">
        <v>451549.51708858414</v>
      </c>
      <c r="T299" s="166">
        <v>1170611.8647299532</v>
      </c>
      <c r="U299" s="167">
        <v>1622161.3818185374</v>
      </c>
      <c r="V299" s="167">
        <v>474428.50380519067</v>
      </c>
      <c r="W299" s="63">
        <f t="shared" si="12"/>
        <v>2096589.8856237279</v>
      </c>
      <c r="X299" s="168"/>
    </row>
    <row r="300" spans="1:24" s="169" customFormat="1" ht="16.5">
      <c r="A300" s="91">
        <v>853</v>
      </c>
      <c r="B300" s="86" t="s">
        <v>354</v>
      </c>
      <c r="C300" s="87">
        <v>195137</v>
      </c>
      <c r="D300" s="87">
        <v>229491271.88</v>
      </c>
      <c r="E300" s="87">
        <v>71102919.72689791</v>
      </c>
      <c r="F300" s="87">
        <v>300594191.60689789</v>
      </c>
      <c r="G300" s="160">
        <v>1357.49</v>
      </c>
      <c r="H300" s="161">
        <v>264896526.13</v>
      </c>
      <c r="I300" s="161">
        <v>35697665.476897895</v>
      </c>
      <c r="J300" s="162">
        <f t="shared" si="11"/>
        <v>0.11875700354044606</v>
      </c>
      <c r="K300" s="163">
        <v>0</v>
      </c>
      <c r="L300" s="163">
        <v>0</v>
      </c>
      <c r="M300" s="163">
        <v>3057755.706997944</v>
      </c>
      <c r="N300" s="163">
        <v>3369676.5717320642</v>
      </c>
      <c r="O300" s="163">
        <v>1285804.7603342002</v>
      </c>
      <c r="P300" s="164">
        <v>-20359884.467250001</v>
      </c>
      <c r="Q300" s="164">
        <v>-14897571.48047613</v>
      </c>
      <c r="R300" s="165">
        <v>3279958.0116260764</v>
      </c>
      <c r="S300" s="87">
        <v>11433404.579862051</v>
      </c>
      <c r="T300" s="166">
        <v>-2685954.7905126396</v>
      </c>
      <c r="U300" s="167">
        <v>8747449.7893494107</v>
      </c>
      <c r="V300" s="167">
        <v>30313200.656417221</v>
      </c>
      <c r="W300" s="63">
        <f t="shared" si="12"/>
        <v>39060650.445766628</v>
      </c>
      <c r="X300" s="168"/>
    </row>
    <row r="301" spans="1:24" s="169" customFormat="1" ht="16.5">
      <c r="A301" s="91">
        <v>992</v>
      </c>
      <c r="B301" s="86" t="s">
        <v>215</v>
      </c>
      <c r="C301" s="87">
        <v>18318</v>
      </c>
      <c r="D301" s="87">
        <v>26481606.830000002</v>
      </c>
      <c r="E301" s="87">
        <v>3258312.1752935783</v>
      </c>
      <c r="F301" s="87">
        <v>29739919.005293582</v>
      </c>
      <c r="G301" s="160">
        <v>1357.49</v>
      </c>
      <c r="H301" s="161">
        <v>24866501.82</v>
      </c>
      <c r="I301" s="161">
        <v>4873417.1852935813</v>
      </c>
      <c r="J301" s="162">
        <f t="shared" si="11"/>
        <v>0.16386787013193052</v>
      </c>
      <c r="K301" s="163">
        <v>0</v>
      </c>
      <c r="L301" s="163">
        <v>0</v>
      </c>
      <c r="M301" s="163">
        <v>245030.57801915635</v>
      </c>
      <c r="N301" s="163">
        <v>305959.87843764952</v>
      </c>
      <c r="O301" s="163">
        <v>0</v>
      </c>
      <c r="P301" s="164">
        <v>-1446401.16</v>
      </c>
      <c r="Q301" s="164">
        <v>4499011.813399097</v>
      </c>
      <c r="R301" s="165">
        <v>4116799.4274443183</v>
      </c>
      <c r="S301" s="87">
        <v>12593817.722593803</v>
      </c>
      <c r="T301" s="166">
        <v>2555166.8299842207</v>
      </c>
      <c r="U301" s="167">
        <v>15148984.552578025</v>
      </c>
      <c r="V301" s="167">
        <v>2925889.9399765288</v>
      </c>
      <c r="W301" s="63">
        <f t="shared" si="12"/>
        <v>18074874.492554553</v>
      </c>
      <c r="X301" s="168"/>
    </row>
    <row r="302" spans="1:24" s="169" customFormat="1" ht="16.5">
      <c r="A302" s="91">
        <v>846</v>
      </c>
      <c r="B302" s="86" t="s">
        <v>352</v>
      </c>
      <c r="C302" s="87">
        <v>4952</v>
      </c>
      <c r="D302" s="87">
        <v>6652687.21</v>
      </c>
      <c r="E302" s="87">
        <v>902183.27509652497</v>
      </c>
      <c r="F302" s="87">
        <v>7554870.4850965254</v>
      </c>
      <c r="G302" s="160">
        <v>1357.49</v>
      </c>
      <c r="H302" s="161">
        <v>6722290.4800000004</v>
      </c>
      <c r="I302" s="161">
        <v>832580.00509652495</v>
      </c>
      <c r="J302" s="162">
        <f t="shared" si="11"/>
        <v>0.11020440479276958</v>
      </c>
      <c r="K302" s="163">
        <v>53607.235541333328</v>
      </c>
      <c r="L302" s="163">
        <v>0</v>
      </c>
      <c r="M302" s="163">
        <v>55667.828459399054</v>
      </c>
      <c r="N302" s="163">
        <v>74939.985284824084</v>
      </c>
      <c r="O302" s="163">
        <v>0</v>
      </c>
      <c r="P302" s="164">
        <v>-254228.63250000001</v>
      </c>
      <c r="Q302" s="164">
        <v>1862295.3953796236</v>
      </c>
      <c r="R302" s="165">
        <v>798628.76218654879</v>
      </c>
      <c r="S302" s="87">
        <v>3423490.5794482538</v>
      </c>
      <c r="T302" s="166">
        <v>2954256.1766410749</v>
      </c>
      <c r="U302" s="167">
        <v>6377746.7560893288</v>
      </c>
      <c r="V302" s="167">
        <v>1090060.7945677161</v>
      </c>
      <c r="W302" s="63">
        <f t="shared" si="12"/>
        <v>7467807.5506570451</v>
      </c>
      <c r="X302" s="168"/>
    </row>
    <row r="303" spans="1:24" s="169" customFormat="1" ht="16.5">
      <c r="A303" s="91">
        <v>976</v>
      </c>
      <c r="B303" s="86" t="s">
        <v>367</v>
      </c>
      <c r="C303" s="87">
        <v>3830</v>
      </c>
      <c r="D303" s="87">
        <v>3705430.5100000002</v>
      </c>
      <c r="E303" s="87">
        <v>2109623.1948891003</v>
      </c>
      <c r="F303" s="87">
        <v>5815053.7048891</v>
      </c>
      <c r="G303" s="160">
        <v>1357.49</v>
      </c>
      <c r="H303" s="161">
        <v>5199186.7</v>
      </c>
      <c r="I303" s="161">
        <v>615867.00488909986</v>
      </c>
      <c r="J303" s="162">
        <f t="shared" si="11"/>
        <v>0.10590908289828858</v>
      </c>
      <c r="K303" s="163">
        <v>1213099.12512</v>
      </c>
      <c r="L303" s="163">
        <v>0</v>
      </c>
      <c r="M303" s="163">
        <v>44403.934179111864</v>
      </c>
      <c r="N303" s="163">
        <v>64677.427026729354</v>
      </c>
      <c r="O303" s="163">
        <v>0</v>
      </c>
      <c r="P303" s="164">
        <v>-202823.31690000001</v>
      </c>
      <c r="Q303" s="164">
        <v>609999.86583882815</v>
      </c>
      <c r="R303" s="165">
        <v>315883.86778970098</v>
      </c>
      <c r="S303" s="87">
        <v>2661107.9079434704</v>
      </c>
      <c r="T303" s="166">
        <v>1999713.760601236</v>
      </c>
      <c r="U303" s="167">
        <v>4660821.668544706</v>
      </c>
      <c r="V303" s="167">
        <v>795008.26747679105</v>
      </c>
      <c r="W303" s="63">
        <f t="shared" si="12"/>
        <v>5455829.9360214975</v>
      </c>
      <c r="X303" s="168"/>
    </row>
    <row r="304" spans="1:24">
      <c r="A304" s="170"/>
      <c r="B304" s="171"/>
      <c r="C304" s="172"/>
      <c r="D304" s="172"/>
      <c r="E304" s="172"/>
      <c r="U304" s="173"/>
      <c r="V304" s="173"/>
      <c r="W304" s="119"/>
    </row>
    <row r="305" spans="1:23">
      <c r="A305" s="170"/>
      <c r="B305" s="171"/>
      <c r="C305" s="172"/>
      <c r="D305" s="172"/>
      <c r="E305" s="172"/>
      <c r="U305" s="173"/>
      <c r="V305" s="173"/>
      <c r="W305" s="119"/>
    </row>
    <row r="306" spans="1:23">
      <c r="A306" s="174"/>
      <c r="U306" s="173"/>
      <c r="V306" s="173"/>
      <c r="W306" s="119"/>
    </row>
    <row r="307" spans="1:23">
      <c r="A307" s="174"/>
      <c r="W307" s="119"/>
    </row>
    <row r="308" spans="1:23">
      <c r="A308" s="174"/>
      <c r="W308" s="119"/>
    </row>
    <row r="309" spans="1:23">
      <c r="A309" s="174"/>
      <c r="W309" s="119"/>
    </row>
    <row r="310" spans="1:23">
      <c r="A310" s="174"/>
      <c r="W310" s="119"/>
    </row>
    <row r="311" spans="1:23">
      <c r="A311" s="174"/>
      <c r="W311" s="119"/>
    </row>
    <row r="312" spans="1:23">
      <c r="A312" s="174"/>
      <c r="W312" s="119"/>
    </row>
    <row r="313" spans="1:23">
      <c r="A313" s="174"/>
      <c r="W313" s="119"/>
    </row>
    <row r="314" spans="1:23">
      <c r="A314" s="174"/>
      <c r="W314" s="119"/>
    </row>
    <row r="315" spans="1:23">
      <c r="A315" s="174"/>
      <c r="W315" s="119"/>
    </row>
    <row r="316" spans="1:23">
      <c r="A316" s="131"/>
      <c r="W316" s="119"/>
    </row>
    <row r="317" spans="1:23">
      <c r="A317" s="131"/>
      <c r="W317" s="119"/>
    </row>
    <row r="318" spans="1:23">
      <c r="A318" s="131"/>
      <c r="B318" s="175"/>
    </row>
    <row r="319" spans="1:23">
      <c r="A319" s="131"/>
    </row>
    <row r="320" spans="1:23">
      <c r="A320" s="131"/>
    </row>
    <row r="321" spans="1:2">
      <c r="A321" s="131"/>
    </row>
    <row r="322" spans="1:2">
      <c r="A322" s="131"/>
    </row>
    <row r="323" spans="1:2">
      <c r="A323" s="131"/>
      <c r="B323" s="176"/>
    </row>
    <row r="324" spans="1:2">
      <c r="A324" s="177"/>
      <c r="B324" s="176"/>
    </row>
    <row r="325" spans="1:2">
      <c r="A325" s="131"/>
    </row>
    <row r="326" spans="1:2">
      <c r="A326" s="131"/>
    </row>
    <row r="327" spans="1:2">
      <c r="A327" s="131"/>
    </row>
    <row r="328" spans="1:2">
      <c r="A328" s="177"/>
    </row>
    <row r="329" spans="1:2">
      <c r="A329" s="131"/>
    </row>
    <row r="330" spans="1:2">
      <c r="A330" s="131"/>
    </row>
    <row r="331" spans="1:2">
      <c r="A331" s="131"/>
    </row>
    <row r="332" spans="1:2">
      <c r="A332" s="131"/>
      <c r="B332" s="175"/>
    </row>
  </sheetData>
  <hyperlinks>
    <hyperlink ref="F2" r:id="rId1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3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Information om materialet</vt:lpstr>
      <vt:lpstr>Statsandelar</vt:lpstr>
      <vt:lpstr>Statsandelar_€per_inv</vt:lpstr>
      <vt:lpstr>Hemkommunsersättningar</vt:lpstr>
      <vt:lpstr>Kostnader_som_överförs</vt:lpstr>
      <vt:lpstr>Kostnader_som_överförs2</vt:lpstr>
      <vt:lpstr>FM_spec_statsandelar_basservice</vt:lpstr>
      <vt:lpstr>SA för komm. basservice, spec.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2023-03-21T13:12:01Z</dcterms:modified>
</cp:coreProperties>
</file>